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09/"/>
    </mc:Choice>
  </mc:AlternateContent>
  <xr:revisionPtr revIDLastSave="0" documentId="8_{25BD6A67-08FE-4188-8D0A-D4D1D5DA04C6}" xr6:coauthVersionLast="44" xr6:coauthVersionMax="44" xr10:uidLastSave="{00000000-0000-0000-0000-000000000000}"/>
  <bookViews>
    <workbookView xWindow="34125" yWindow="2175" windowWidth="18705" windowHeight="12060" tabRatio="823"/>
  </bookViews>
  <sheets>
    <sheet name="Sport" sheetId="24" r:id="rId1"/>
    <sheet name="Free" sheetId="13" r:id="rId2"/>
    <sheet name="Rapid" sheetId="7" r:id="rId3"/>
    <sheet name="Finals-3x20" sheetId="27" r:id="rId4"/>
    <sheet name="3x20" sheetId="23" r:id="rId5"/>
    <sheet name="Finals-JrMPrn" sheetId="28" r:id="rId6"/>
    <sheet name="Finals-MPrn" sheetId="26" r:id="rId7"/>
    <sheet name="JrMPrn" sheetId="29" r:id="rId8"/>
    <sheet name="MPrn" sheetId="25" r:id="rId9"/>
    <sheet name="Finals-Jr3x40" sheetId="31" r:id="rId10"/>
    <sheet name="Jr3x40" sheetId="32" r:id="rId11"/>
    <sheet name="Finals-3x40" sheetId="30" r:id="rId12"/>
    <sheet name="3x40" sheetId="19" r:id="rId13"/>
  </sheets>
  <definedNames>
    <definedName name="_xlnm.Print_Titles" localSheetId="4">'3x20'!$15:$15</definedName>
    <definedName name="_xlnm.Print_Titles" localSheetId="12">'3x40'!$15:$15</definedName>
    <definedName name="_xlnm.Print_Titles" localSheetId="1">Free!$12:$12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1" i="30" l="1"/>
  <c r="Q51" i="30"/>
  <c r="P66" i="30"/>
  <c r="Q66" i="30"/>
  <c r="P64" i="30"/>
  <c r="Q64" i="30"/>
  <c r="P63" i="30"/>
  <c r="Q63" i="30"/>
  <c r="P65" i="30"/>
  <c r="Q65" i="30"/>
  <c r="P62" i="30"/>
  <c r="Q62" i="30"/>
  <c r="P61" i="30"/>
  <c r="Q61" i="30"/>
  <c r="P60" i="30"/>
  <c r="Q60" i="30"/>
  <c r="AJ19" i="32"/>
  <c r="AE19" i="32"/>
  <c r="Z19" i="32"/>
  <c r="AK19" i="32"/>
  <c r="J19" i="32"/>
  <c r="O19" i="32"/>
  <c r="T19" i="32"/>
  <c r="U19" i="32"/>
  <c r="AJ20" i="32"/>
  <c r="AK20" i="32" s="1"/>
  <c r="AE20" i="32"/>
  <c r="Z20" i="32"/>
  <c r="J20" i="32"/>
  <c r="U20" i="32" s="1"/>
  <c r="O20" i="32"/>
  <c r="T20" i="32"/>
  <c r="AJ18" i="32"/>
  <c r="AE18" i="32"/>
  <c r="Z18" i="32"/>
  <c r="AK18" i="32"/>
  <c r="J18" i="32"/>
  <c r="O18" i="32"/>
  <c r="T18" i="32"/>
  <c r="U18" i="32"/>
  <c r="AJ17" i="32"/>
  <c r="AE17" i="32"/>
  <c r="Z17" i="32"/>
  <c r="AK17" i="32"/>
  <c r="AL17" i="32" s="1"/>
  <c r="AO17" i="32" s="1"/>
  <c r="J17" i="32"/>
  <c r="O17" i="32"/>
  <c r="T17" i="32"/>
  <c r="U17" i="32"/>
  <c r="AJ16" i="32"/>
  <c r="AE16" i="32"/>
  <c r="AK16" i="32" s="1"/>
  <c r="AL16" i="32" s="1"/>
  <c r="AO16" i="32" s="1"/>
  <c r="Z16" i="32"/>
  <c r="J16" i="32"/>
  <c r="O16" i="32"/>
  <c r="U16" i="32" s="1"/>
  <c r="T16" i="32"/>
  <c r="AJ14" i="32"/>
  <c r="AK14" i="32" s="1"/>
  <c r="AE14" i="32"/>
  <c r="Z14" i="32"/>
  <c r="J14" i="32"/>
  <c r="U14" i="32" s="1"/>
  <c r="O14" i="32"/>
  <c r="T14" i="32"/>
  <c r="AJ15" i="32"/>
  <c r="AE15" i="32"/>
  <c r="AK15" i="32" s="1"/>
  <c r="AL15" i="32" s="1"/>
  <c r="AO15" i="32" s="1"/>
  <c r="Z15" i="32"/>
  <c r="J15" i="32"/>
  <c r="O15" i="32"/>
  <c r="U15" i="32" s="1"/>
  <c r="T15" i="32"/>
  <c r="AJ13" i="32"/>
  <c r="AK13" i="32" s="1"/>
  <c r="AE13" i="32"/>
  <c r="Z13" i="32"/>
  <c r="J13" i="32"/>
  <c r="U13" i="32" s="1"/>
  <c r="O13" i="32"/>
  <c r="T13" i="32"/>
  <c r="M13" i="7"/>
  <c r="I13" i="7"/>
  <c r="N13" i="7"/>
  <c r="X13" i="7"/>
  <c r="Z13" i="7" s="1"/>
  <c r="M18" i="7"/>
  <c r="I18" i="7"/>
  <c r="N18" i="7"/>
  <c r="X18" i="7" s="1"/>
  <c r="Z18" i="7"/>
  <c r="M15" i="7"/>
  <c r="I15" i="7"/>
  <c r="M19" i="7"/>
  <c r="I19" i="7"/>
  <c r="N19" i="7"/>
  <c r="X19" i="7"/>
  <c r="Z19" i="7" s="1"/>
  <c r="M14" i="7"/>
  <c r="I14" i="7"/>
  <c r="N14" i="7"/>
  <c r="X14" i="7" s="1"/>
  <c r="Z14" i="7" s="1"/>
  <c r="M17" i="7"/>
  <c r="I17" i="7"/>
  <c r="N17" i="7"/>
  <c r="X17" i="7" s="1"/>
  <c r="Z17" i="7" s="1"/>
  <c r="M20" i="7"/>
  <c r="I20" i="7"/>
  <c r="P6" i="31"/>
  <c r="P9" i="31"/>
  <c r="P7" i="31"/>
  <c r="P8" i="31"/>
  <c r="P10" i="31"/>
  <c r="P11" i="31"/>
  <c r="P12" i="31"/>
  <c r="P5" i="31"/>
  <c r="Q5" i="31" s="1"/>
  <c r="Q6" i="31"/>
  <c r="S23" i="13"/>
  <c r="L23" i="13"/>
  <c r="T23" i="13" s="1"/>
  <c r="W23" i="13" s="1"/>
  <c r="L27" i="13"/>
  <c r="S27" i="13"/>
  <c r="T27" i="13"/>
  <c r="W27" i="13" s="1"/>
  <c r="L21" i="13"/>
  <c r="S21" i="13"/>
  <c r="T21" i="13"/>
  <c r="W21" i="13" s="1"/>
  <c r="L19" i="13"/>
  <c r="T19" i="13" s="1"/>
  <c r="W19" i="13" s="1"/>
  <c r="S19" i="13"/>
  <c r="L16" i="13"/>
  <c r="T16" i="13" s="1"/>
  <c r="W16" i="13" s="1"/>
  <c r="S16" i="13"/>
  <c r="L24" i="13"/>
  <c r="S24" i="13"/>
  <c r="T24" i="13"/>
  <c r="W24" i="13" s="1"/>
  <c r="L29" i="13"/>
  <c r="S29" i="13"/>
  <c r="T29" i="13"/>
  <c r="W29" i="13" s="1"/>
  <c r="L22" i="13"/>
  <c r="T22" i="13" s="1"/>
  <c r="W22" i="13" s="1"/>
  <c r="S22" i="13"/>
  <c r="L18" i="13"/>
  <c r="T18" i="13" s="1"/>
  <c r="W18" i="13" s="1"/>
  <c r="S18" i="13"/>
  <c r="L30" i="13"/>
  <c r="S30" i="13"/>
  <c r="T30" i="13"/>
  <c r="W30" i="13" s="1"/>
  <c r="L20" i="13"/>
  <c r="S20" i="13"/>
  <c r="T20" i="13"/>
  <c r="W20" i="13" s="1"/>
  <c r="L17" i="13"/>
  <c r="T17" i="13" s="1"/>
  <c r="W17" i="13" s="1"/>
  <c r="S17" i="13"/>
  <c r="L31" i="13"/>
  <c r="T31" i="13" s="1"/>
  <c r="W31" i="13" s="1"/>
  <c r="S31" i="13"/>
  <c r="L32" i="13"/>
  <c r="S32" i="13"/>
  <c r="T32" i="13"/>
  <c r="W32" i="13" s="1"/>
  <c r="L28" i="13"/>
  <c r="S28" i="13"/>
  <c r="T28" i="13"/>
  <c r="W28" i="13" s="1"/>
  <c r="L15" i="13"/>
  <c r="T15" i="13" s="1"/>
  <c r="W15" i="13" s="1"/>
  <c r="S15" i="13"/>
  <c r="L26" i="13"/>
  <c r="T26" i="13" s="1"/>
  <c r="W26" i="13" s="1"/>
  <c r="S26" i="13"/>
  <c r="L14" i="13"/>
  <c r="S14" i="13"/>
  <c r="T14" i="13"/>
  <c r="W14" i="13" s="1"/>
  <c r="L25" i="13"/>
  <c r="S25" i="13"/>
  <c r="T25" i="13"/>
  <c r="W25" i="13" s="1"/>
  <c r="L13" i="13"/>
  <c r="T13" i="13" s="1"/>
  <c r="W13" i="13" s="1"/>
  <c r="S13" i="13"/>
  <c r="J32" i="19"/>
  <c r="O32" i="19"/>
  <c r="T32" i="19"/>
  <c r="AJ32" i="19"/>
  <c r="AE32" i="19"/>
  <c r="Z32" i="19"/>
  <c r="J30" i="19"/>
  <c r="U30" i="19" s="1"/>
  <c r="O30" i="19"/>
  <c r="T30" i="19"/>
  <c r="AJ30" i="19"/>
  <c r="AK30" i="19" s="1"/>
  <c r="AE30" i="19"/>
  <c r="Z30" i="19"/>
  <c r="J28" i="19"/>
  <c r="U28" i="19" s="1"/>
  <c r="O28" i="19"/>
  <c r="T28" i="19"/>
  <c r="AJ28" i="19"/>
  <c r="AE28" i="19"/>
  <c r="Z28" i="19"/>
  <c r="J37" i="19"/>
  <c r="U37" i="19" s="1"/>
  <c r="O37" i="19"/>
  <c r="T37" i="19"/>
  <c r="AJ37" i="19"/>
  <c r="AK37" i="19" s="1"/>
  <c r="AE37" i="19"/>
  <c r="Z37" i="19"/>
  <c r="J40" i="19"/>
  <c r="O40" i="19"/>
  <c r="T40" i="19"/>
  <c r="AJ40" i="19"/>
  <c r="AK40" i="19" s="1"/>
  <c r="AE40" i="19"/>
  <c r="Z40" i="19"/>
  <c r="J38" i="19"/>
  <c r="O38" i="19"/>
  <c r="T38" i="19"/>
  <c r="U38" i="19"/>
  <c r="AJ38" i="19"/>
  <c r="AE38" i="19"/>
  <c r="Z38" i="19"/>
  <c r="AK38" i="19"/>
  <c r="AL38" i="19" s="1"/>
  <c r="AO38" i="19" s="1"/>
  <c r="J36" i="19"/>
  <c r="O36" i="19"/>
  <c r="T36" i="19"/>
  <c r="AJ36" i="19"/>
  <c r="AE36" i="19"/>
  <c r="Z36" i="19"/>
  <c r="AJ41" i="19"/>
  <c r="AK41" i="19" s="1"/>
  <c r="AL41" i="19" s="1"/>
  <c r="AO41" i="19" s="1"/>
  <c r="AE41" i="19"/>
  <c r="Z41" i="19"/>
  <c r="J41" i="19"/>
  <c r="U41" i="19" s="1"/>
  <c r="O41" i="19"/>
  <c r="T41" i="19"/>
  <c r="J17" i="19"/>
  <c r="O17" i="19"/>
  <c r="T17" i="19"/>
  <c r="AJ17" i="19"/>
  <c r="AE17" i="19"/>
  <c r="Z17" i="19"/>
  <c r="J24" i="19"/>
  <c r="U24" i="19" s="1"/>
  <c r="O24" i="19"/>
  <c r="T24" i="19"/>
  <c r="AJ24" i="19"/>
  <c r="AK24" i="19" s="1"/>
  <c r="AE24" i="19"/>
  <c r="Z24" i="19"/>
  <c r="J18" i="19"/>
  <c r="U18" i="19" s="1"/>
  <c r="O18" i="19"/>
  <c r="T18" i="19"/>
  <c r="AJ18" i="19"/>
  <c r="AE18" i="19"/>
  <c r="Z18" i="19"/>
  <c r="J39" i="19"/>
  <c r="U39" i="19" s="1"/>
  <c r="O39" i="19"/>
  <c r="T39" i="19"/>
  <c r="AJ39" i="19"/>
  <c r="AK39" i="19" s="1"/>
  <c r="AE39" i="19"/>
  <c r="Z39" i="19"/>
  <c r="AJ42" i="19"/>
  <c r="AE42" i="19"/>
  <c r="Z42" i="19"/>
  <c r="J42" i="19"/>
  <c r="U42" i="19" s="1"/>
  <c r="O42" i="19"/>
  <c r="T42" i="19"/>
  <c r="J26" i="19"/>
  <c r="O26" i="19"/>
  <c r="T26" i="19"/>
  <c r="U26" i="19"/>
  <c r="AJ26" i="19"/>
  <c r="AE26" i="19"/>
  <c r="Z26" i="19"/>
  <c r="AK26" i="19"/>
  <c r="AL26" i="19" s="1"/>
  <c r="AO26" i="19" s="1"/>
  <c r="J20" i="19"/>
  <c r="O20" i="19"/>
  <c r="T20" i="19"/>
  <c r="AJ20" i="19"/>
  <c r="AE20" i="19"/>
  <c r="Z20" i="19"/>
  <c r="J35" i="19"/>
  <c r="O35" i="19"/>
  <c r="T35" i="19"/>
  <c r="U35" i="19" s="1"/>
  <c r="AJ35" i="19"/>
  <c r="AE35" i="19"/>
  <c r="Z35" i="19"/>
  <c r="AK35" i="19" s="1"/>
  <c r="J19" i="19"/>
  <c r="O19" i="19"/>
  <c r="T19" i="19"/>
  <c r="AJ19" i="19"/>
  <c r="AE19" i="19"/>
  <c r="Z19" i="19"/>
  <c r="J16" i="19"/>
  <c r="U16" i="19" s="1"/>
  <c r="O16" i="19"/>
  <c r="T16" i="19"/>
  <c r="AJ16" i="19"/>
  <c r="AK16" i="19" s="1"/>
  <c r="AE16" i="19"/>
  <c r="Z16" i="19"/>
  <c r="J22" i="19"/>
  <c r="U22" i="19" s="1"/>
  <c r="O22" i="19"/>
  <c r="T22" i="19"/>
  <c r="AJ22" i="19"/>
  <c r="AE22" i="19"/>
  <c r="Z22" i="19"/>
  <c r="J25" i="19"/>
  <c r="U25" i="19" s="1"/>
  <c r="O25" i="19"/>
  <c r="T25" i="19"/>
  <c r="AJ25" i="19"/>
  <c r="AK25" i="19" s="1"/>
  <c r="AE25" i="19"/>
  <c r="Z25" i="19"/>
  <c r="J21" i="19"/>
  <c r="O21" i="19"/>
  <c r="T21" i="19"/>
  <c r="AJ21" i="19"/>
  <c r="AK21" i="19" s="1"/>
  <c r="AE21" i="19"/>
  <c r="Z21" i="19"/>
  <c r="J31" i="19"/>
  <c r="O31" i="19"/>
  <c r="T31" i="19"/>
  <c r="U31" i="19"/>
  <c r="AJ31" i="19"/>
  <c r="AE31" i="19"/>
  <c r="Z31" i="19"/>
  <c r="AK31" i="19"/>
  <c r="AL31" i="19" s="1"/>
  <c r="AO31" i="19" s="1"/>
  <c r="J23" i="19"/>
  <c r="O23" i="19"/>
  <c r="T23" i="19"/>
  <c r="AJ23" i="19"/>
  <c r="AE23" i="19"/>
  <c r="Z23" i="19"/>
  <c r="J27" i="19"/>
  <c r="O27" i="19"/>
  <c r="T27" i="19"/>
  <c r="U27" i="19" s="1"/>
  <c r="AJ27" i="19"/>
  <c r="AE27" i="19"/>
  <c r="Z27" i="19"/>
  <c r="AK27" i="19" s="1"/>
  <c r="J33" i="19"/>
  <c r="O33" i="19"/>
  <c r="T33" i="19"/>
  <c r="AJ33" i="19"/>
  <c r="AE33" i="19"/>
  <c r="Z33" i="19"/>
  <c r="J29" i="19"/>
  <c r="U29" i="19" s="1"/>
  <c r="O29" i="19"/>
  <c r="T29" i="19"/>
  <c r="AJ29" i="19"/>
  <c r="AK29" i="19" s="1"/>
  <c r="AE29" i="19"/>
  <c r="Z29" i="19"/>
  <c r="J34" i="19"/>
  <c r="U34" i="19" s="1"/>
  <c r="O34" i="19"/>
  <c r="T34" i="19"/>
  <c r="AJ34" i="19"/>
  <c r="AE34" i="19"/>
  <c r="Z34" i="19"/>
  <c r="P71" i="31"/>
  <c r="Q71" i="31" s="1"/>
  <c r="P70" i="31"/>
  <c r="Q70" i="31" s="1"/>
  <c r="P69" i="31"/>
  <c r="Q69" i="31" s="1"/>
  <c r="P68" i="31"/>
  <c r="Q68" i="31" s="1"/>
  <c r="P67" i="31"/>
  <c r="Q67" i="31" s="1"/>
  <c r="P66" i="31"/>
  <c r="Q66" i="31"/>
  <c r="P65" i="31"/>
  <c r="Q65" i="31" s="1"/>
  <c r="P64" i="31"/>
  <c r="Q64" i="31"/>
  <c r="Q12" i="31"/>
  <c r="Q11" i="31"/>
  <c r="Q10" i="31"/>
  <c r="Q8" i="31"/>
  <c r="Q7" i="31"/>
  <c r="Q9" i="31"/>
  <c r="P50" i="30"/>
  <c r="Q50" i="30"/>
  <c r="P52" i="30"/>
  <c r="Q52" i="30" s="1"/>
  <c r="P48" i="30"/>
  <c r="Q48" i="30"/>
  <c r="P46" i="30"/>
  <c r="Q46" i="30" s="1"/>
  <c r="P49" i="30"/>
  <c r="Q49" i="30" s="1"/>
  <c r="P44" i="30"/>
  <c r="Q44" i="30" s="1"/>
  <c r="P47" i="30"/>
  <c r="Q47" i="30"/>
  <c r="P45" i="30"/>
  <c r="Q45" i="30" s="1"/>
  <c r="P12" i="30"/>
  <c r="Q12" i="30"/>
  <c r="P11" i="30"/>
  <c r="Q11" i="30" s="1"/>
  <c r="P10" i="30"/>
  <c r="Q10" i="30"/>
  <c r="P8" i="30"/>
  <c r="Q8" i="30" s="1"/>
  <c r="P7" i="30"/>
  <c r="Q7" i="30" s="1"/>
  <c r="P9" i="30"/>
  <c r="Q9" i="30" s="1"/>
  <c r="P6" i="30"/>
  <c r="Q6" i="30"/>
  <c r="P5" i="30"/>
  <c r="Q5" i="30" s="1"/>
  <c r="Q36" i="27"/>
  <c r="R36" i="27"/>
  <c r="Q37" i="27"/>
  <c r="R37" i="27" s="1"/>
  <c r="Q38" i="27"/>
  <c r="R38" i="27"/>
  <c r="Q39" i="27"/>
  <c r="R39" i="27"/>
  <c r="Q40" i="27"/>
  <c r="R40" i="27"/>
  <c r="Q41" i="27"/>
  <c r="R41" i="27"/>
  <c r="Q43" i="27"/>
  <c r="R43" i="27" s="1"/>
  <c r="Q42" i="27"/>
  <c r="R42" i="27"/>
  <c r="Q44" i="27"/>
  <c r="R44" i="27" s="1"/>
  <c r="Q46" i="27"/>
  <c r="R46" i="27"/>
  <c r="Q45" i="27"/>
  <c r="R45" i="27" s="1"/>
  <c r="Q47" i="27"/>
  <c r="R47" i="27"/>
  <c r="Q35" i="27"/>
  <c r="R35" i="27" s="1"/>
  <c r="Q41" i="28"/>
  <c r="R41" i="28"/>
  <c r="Q40" i="28"/>
  <c r="R40" i="28" s="1"/>
  <c r="Q39" i="28"/>
  <c r="R39" i="28"/>
  <c r="Q38" i="28"/>
  <c r="R38" i="28" s="1"/>
  <c r="Q37" i="28"/>
  <c r="R37" i="28"/>
  <c r="Q36" i="28"/>
  <c r="R36" i="28" s="1"/>
  <c r="Q35" i="28"/>
  <c r="R35" i="28"/>
  <c r="P35" i="26"/>
  <c r="Q35" i="26" s="1"/>
  <c r="P32" i="26"/>
  <c r="Q32" i="26"/>
  <c r="P33" i="26"/>
  <c r="Q33" i="26" s="1"/>
  <c r="P34" i="26"/>
  <c r="Q34" i="26"/>
  <c r="P30" i="26"/>
  <c r="Q30" i="26" s="1"/>
  <c r="P28" i="26"/>
  <c r="Q28" i="26"/>
  <c r="P31" i="26"/>
  <c r="Q31" i="26" s="1"/>
  <c r="P29" i="26"/>
  <c r="Q29" i="26" s="1"/>
  <c r="S17" i="23"/>
  <c r="L17" i="23"/>
  <c r="T17" i="23"/>
  <c r="W17" i="23" s="1"/>
  <c r="S24" i="23"/>
  <c r="L24" i="23"/>
  <c r="T24" i="23"/>
  <c r="W24" i="23" s="1"/>
  <c r="S23" i="23"/>
  <c r="L23" i="23"/>
  <c r="T23" i="23"/>
  <c r="W23" i="23" s="1"/>
  <c r="S26" i="23"/>
  <c r="L26" i="23"/>
  <c r="T26" i="23"/>
  <c r="W26" i="23" s="1"/>
  <c r="S19" i="23"/>
  <c r="L19" i="23"/>
  <c r="T19" i="23"/>
  <c r="W19" i="23" s="1"/>
  <c r="S21" i="23"/>
  <c r="L21" i="23"/>
  <c r="T21" i="23"/>
  <c r="W21" i="23" s="1"/>
  <c r="S18" i="23"/>
  <c r="L18" i="23"/>
  <c r="T18" i="23"/>
  <c r="W18" i="23" s="1"/>
  <c r="S32" i="23"/>
  <c r="L32" i="23"/>
  <c r="T32" i="23"/>
  <c r="W32" i="23" s="1"/>
  <c r="S33" i="23"/>
  <c r="L33" i="23"/>
  <c r="T33" i="23"/>
  <c r="W33" i="23" s="1"/>
  <c r="S31" i="23"/>
  <c r="L31" i="23"/>
  <c r="T31" i="23"/>
  <c r="W31" i="23" s="1"/>
  <c r="S20" i="23"/>
  <c r="L20" i="23"/>
  <c r="T20" i="23"/>
  <c r="W20" i="23" s="1"/>
  <c r="S25" i="23"/>
  <c r="L25" i="23"/>
  <c r="T25" i="23"/>
  <c r="W25" i="23" s="1"/>
  <c r="S22" i="23"/>
  <c r="L22" i="23"/>
  <c r="T22" i="23"/>
  <c r="W22" i="23" s="1"/>
  <c r="S28" i="23"/>
  <c r="L28" i="23"/>
  <c r="T28" i="23"/>
  <c r="W28" i="23" s="1"/>
  <c r="S34" i="23"/>
  <c r="L34" i="23"/>
  <c r="T34" i="23"/>
  <c r="W34" i="23" s="1"/>
  <c r="S27" i="23"/>
  <c r="L27" i="23"/>
  <c r="T27" i="23"/>
  <c r="W27" i="23" s="1"/>
  <c r="S29" i="23"/>
  <c r="L29" i="23"/>
  <c r="T29" i="23"/>
  <c r="W29" i="23" s="1"/>
  <c r="S30" i="23"/>
  <c r="L30" i="23"/>
  <c r="T30" i="23"/>
  <c r="W30" i="23" s="1"/>
  <c r="S35" i="23"/>
  <c r="L35" i="23"/>
  <c r="T35" i="23"/>
  <c r="W35" i="23" s="1"/>
  <c r="S16" i="23"/>
  <c r="L16" i="23"/>
  <c r="T16" i="23"/>
  <c r="W16" i="23" s="1"/>
  <c r="S19" i="25"/>
  <c r="L19" i="25"/>
  <c r="T19" i="25"/>
  <c r="O7" i="26" s="1"/>
  <c r="Q7" i="26" s="1"/>
  <c r="S17" i="25"/>
  <c r="L17" i="25"/>
  <c r="T17" i="25"/>
  <c r="W17" i="25" s="1"/>
  <c r="S20" i="25"/>
  <c r="L20" i="25"/>
  <c r="T20" i="25"/>
  <c r="W20" i="25" s="1"/>
  <c r="S21" i="25"/>
  <c r="L21" i="25"/>
  <c r="T21" i="25"/>
  <c r="W21" i="25" s="1"/>
  <c r="S27" i="25"/>
  <c r="L27" i="25"/>
  <c r="T27" i="25"/>
  <c r="W27" i="25" s="1"/>
  <c r="S22" i="25"/>
  <c r="L22" i="25"/>
  <c r="T22" i="25"/>
  <c r="O10" i="26" s="1"/>
  <c r="S28" i="25"/>
  <c r="L28" i="25"/>
  <c r="T28" i="25"/>
  <c r="W28" i="25" s="1"/>
  <c r="S23" i="25"/>
  <c r="L23" i="25"/>
  <c r="T23" i="25"/>
  <c r="O11" i="26" s="1"/>
  <c r="Q11" i="26" s="1"/>
  <c r="S29" i="25"/>
  <c r="L29" i="25"/>
  <c r="T29" i="25"/>
  <c r="W29" i="25" s="1"/>
  <c r="S31" i="25"/>
  <c r="L31" i="25"/>
  <c r="T31" i="25"/>
  <c r="W31" i="25" s="1"/>
  <c r="S26" i="25"/>
  <c r="L26" i="25"/>
  <c r="T26" i="25"/>
  <c r="W26" i="25" s="1"/>
  <c r="S24" i="25"/>
  <c r="L24" i="25"/>
  <c r="T24" i="25"/>
  <c r="W24" i="25" s="1"/>
  <c r="S30" i="25"/>
  <c r="L30" i="25"/>
  <c r="T30" i="25"/>
  <c r="W30" i="25" s="1"/>
  <c r="S38" i="25"/>
  <c r="L38" i="25"/>
  <c r="T38" i="25"/>
  <c r="W38" i="25" s="1"/>
  <c r="S25" i="25"/>
  <c r="L25" i="25"/>
  <c r="T25" i="25"/>
  <c r="W25" i="25" s="1"/>
  <c r="S34" i="25"/>
  <c r="L34" i="25"/>
  <c r="T34" i="25"/>
  <c r="W34" i="25" s="1"/>
  <c r="S33" i="25"/>
  <c r="L33" i="25"/>
  <c r="T33" i="25"/>
  <c r="W33" i="25" s="1"/>
  <c r="S32" i="25"/>
  <c r="L32" i="25"/>
  <c r="T32" i="25"/>
  <c r="W32" i="25" s="1"/>
  <c r="S35" i="25"/>
  <c r="L35" i="25"/>
  <c r="T35" i="25"/>
  <c r="W35" i="25" s="1"/>
  <c r="S42" i="25"/>
  <c r="L42" i="25"/>
  <c r="T42" i="25"/>
  <c r="W42" i="25" s="1"/>
  <c r="S36" i="25"/>
  <c r="L36" i="25"/>
  <c r="T36" i="25"/>
  <c r="W36" i="25" s="1"/>
  <c r="S47" i="25"/>
  <c r="L47" i="25"/>
  <c r="T47" i="25"/>
  <c r="W47" i="25" s="1"/>
  <c r="S41" i="25"/>
  <c r="L41" i="25"/>
  <c r="T41" i="25"/>
  <c r="W41" i="25" s="1"/>
  <c r="S44" i="25"/>
  <c r="L44" i="25"/>
  <c r="T44" i="25"/>
  <c r="W44" i="25" s="1"/>
  <c r="S37" i="25"/>
  <c r="L37" i="25"/>
  <c r="T37" i="25"/>
  <c r="W37" i="25" s="1"/>
  <c r="S46" i="25"/>
  <c r="L46" i="25"/>
  <c r="T46" i="25"/>
  <c r="W46" i="25" s="1"/>
  <c r="S43" i="25"/>
  <c r="L43" i="25"/>
  <c r="T43" i="25"/>
  <c r="W43" i="25" s="1"/>
  <c r="S40" i="25"/>
  <c r="L40" i="25"/>
  <c r="T40" i="25"/>
  <c r="W40" i="25" s="1"/>
  <c r="S39" i="25"/>
  <c r="L39" i="25"/>
  <c r="T39" i="25"/>
  <c r="W39" i="25" s="1"/>
  <c r="S50" i="25"/>
  <c r="L50" i="25"/>
  <c r="T50" i="25"/>
  <c r="W50" i="25" s="1"/>
  <c r="S45" i="25"/>
  <c r="L45" i="25"/>
  <c r="T45" i="25"/>
  <c r="W45" i="25" s="1"/>
  <c r="S48" i="25"/>
  <c r="L48" i="25"/>
  <c r="T48" i="25"/>
  <c r="W48" i="25" s="1"/>
  <c r="S49" i="25"/>
  <c r="L49" i="25"/>
  <c r="T49" i="25"/>
  <c r="W49" i="25" s="1"/>
  <c r="L51" i="25"/>
  <c r="S51" i="25"/>
  <c r="T51" i="25"/>
  <c r="W51" i="25" s="1"/>
  <c r="S18" i="25"/>
  <c r="L18" i="25"/>
  <c r="T18" i="25"/>
  <c r="R17" i="24"/>
  <c r="V17" i="24"/>
  <c r="W17" i="24"/>
  <c r="X17" i="24" s="1"/>
  <c r="Z17" i="24" s="1"/>
  <c r="I17" i="24"/>
  <c r="N17" i="24" s="1"/>
  <c r="M17" i="24"/>
  <c r="I29" i="24"/>
  <c r="M29" i="24"/>
  <c r="N29" i="24"/>
  <c r="X29" i="24" s="1"/>
  <c r="Z29" i="24" s="1"/>
  <c r="R29" i="24"/>
  <c r="W29" i="24" s="1"/>
  <c r="V29" i="24"/>
  <c r="S16" i="29"/>
  <c r="L16" i="29"/>
  <c r="T16" i="29"/>
  <c r="V16" i="29" s="1"/>
  <c r="S18" i="29"/>
  <c r="L18" i="29"/>
  <c r="T18" i="29"/>
  <c r="V18" i="29" s="1"/>
  <c r="S15" i="29"/>
  <c r="L15" i="29"/>
  <c r="T15" i="29"/>
  <c r="V15" i="29" s="1"/>
  <c r="S14" i="29"/>
  <c r="L14" i="29"/>
  <c r="T14" i="29"/>
  <c r="V14" i="29" s="1"/>
  <c r="S17" i="29"/>
  <c r="L17" i="29"/>
  <c r="T17" i="29"/>
  <c r="V17" i="29" s="1"/>
  <c r="S19" i="29"/>
  <c r="L19" i="29"/>
  <c r="T19" i="29"/>
  <c r="V19" i="29" s="1"/>
  <c r="L13" i="29"/>
  <c r="S13" i="29"/>
  <c r="T13" i="29"/>
  <c r="V13" i="29" s="1"/>
  <c r="Q6" i="28"/>
  <c r="R6" i="28" s="1"/>
  <c r="Q8" i="28"/>
  <c r="R8" i="28" s="1"/>
  <c r="Q7" i="28"/>
  <c r="R7" i="28" s="1"/>
  <c r="Q9" i="28"/>
  <c r="R9" i="28" s="1"/>
  <c r="Q10" i="28"/>
  <c r="R10" i="28" s="1"/>
  <c r="Q11" i="28"/>
  <c r="R11" i="28" s="1"/>
  <c r="Q5" i="28"/>
  <c r="R5" i="28" s="1"/>
  <c r="Q6" i="27"/>
  <c r="R6" i="27" s="1"/>
  <c r="Q8" i="27"/>
  <c r="R8" i="27" s="1"/>
  <c r="Q12" i="27"/>
  <c r="R12" i="27" s="1"/>
  <c r="Q10" i="27"/>
  <c r="R10" i="27" s="1"/>
  <c r="Q7" i="27"/>
  <c r="R7" i="27"/>
  <c r="Q9" i="27"/>
  <c r="R9" i="27" s="1"/>
  <c r="Q11" i="27"/>
  <c r="R11" i="27"/>
  <c r="Q15" i="27"/>
  <c r="R15" i="27" s="1"/>
  <c r="Q13" i="27"/>
  <c r="R13" i="27" s="1"/>
  <c r="Q14" i="27"/>
  <c r="R14" i="27" s="1"/>
  <c r="Q16" i="27"/>
  <c r="R16" i="27"/>
  <c r="Q17" i="27"/>
  <c r="R17" i="27" s="1"/>
  <c r="Q5" i="27"/>
  <c r="R5" i="27"/>
  <c r="P6" i="26"/>
  <c r="P7" i="26"/>
  <c r="P8" i="26"/>
  <c r="O8" i="26"/>
  <c r="Q8" i="26" s="1"/>
  <c r="P9" i="26"/>
  <c r="O9" i="26"/>
  <c r="Q9" i="26"/>
  <c r="P10" i="26"/>
  <c r="Q10" i="26"/>
  <c r="P11" i="26"/>
  <c r="P12" i="26"/>
  <c r="O12" i="26"/>
  <c r="Q12" i="26" s="1"/>
  <c r="P5" i="26"/>
  <c r="O5" i="26"/>
  <c r="Q5" i="26"/>
  <c r="I25" i="24"/>
  <c r="M25" i="24"/>
  <c r="N25" i="24"/>
  <c r="I19" i="24"/>
  <c r="N19" i="24" s="1"/>
  <c r="X19" i="24" s="1"/>
  <c r="Z19" i="24" s="1"/>
  <c r="M19" i="24"/>
  <c r="I27" i="24"/>
  <c r="M27" i="24"/>
  <c r="I26" i="24"/>
  <c r="M26" i="24"/>
  <c r="N26" i="24" s="1"/>
  <c r="X26" i="24" s="1"/>
  <c r="Z26" i="24" s="1"/>
  <c r="I20" i="24"/>
  <c r="M20" i="24"/>
  <c r="N20" i="24"/>
  <c r="I23" i="24"/>
  <c r="N23" i="24" s="1"/>
  <c r="M23" i="24"/>
  <c r="I24" i="24"/>
  <c r="M24" i="24"/>
  <c r="I22" i="24"/>
  <c r="M22" i="24"/>
  <c r="N22" i="24"/>
  <c r="I30" i="24"/>
  <c r="M30" i="24"/>
  <c r="N30" i="24"/>
  <c r="I21" i="24"/>
  <c r="N21" i="24" s="1"/>
  <c r="M21" i="24"/>
  <c r="I18" i="24"/>
  <c r="M18" i="24"/>
  <c r="I28" i="24"/>
  <c r="M28" i="24"/>
  <c r="N28" i="24" s="1"/>
  <c r="X28" i="24" s="1"/>
  <c r="Z28" i="24" s="1"/>
  <c r="V13" i="7"/>
  <c r="R13" i="7"/>
  <c r="V18" i="7"/>
  <c r="R18" i="7"/>
  <c r="V15" i="7"/>
  <c r="R15" i="7"/>
  <c r="V19" i="7"/>
  <c r="R19" i="7"/>
  <c r="V14" i="7"/>
  <c r="R14" i="7"/>
  <c r="V20" i="7"/>
  <c r="R20" i="7"/>
  <c r="V16" i="7"/>
  <c r="R16" i="7"/>
  <c r="M16" i="7"/>
  <c r="N16" i="7" s="1"/>
  <c r="X16" i="7" s="1"/>
  <c r="Z16" i="7" s="1"/>
  <c r="I16" i="7"/>
  <c r="V17" i="7"/>
  <c r="R17" i="7"/>
  <c r="R21" i="24"/>
  <c r="V21" i="24"/>
  <c r="W21" i="24"/>
  <c r="R25" i="24"/>
  <c r="W25" i="24" s="1"/>
  <c r="V25" i="24"/>
  <c r="R19" i="24"/>
  <c r="W19" i="24" s="1"/>
  <c r="V19" i="24"/>
  <c r="R26" i="24"/>
  <c r="V26" i="24"/>
  <c r="W26" i="24"/>
  <c r="R27" i="24"/>
  <c r="V27" i="24"/>
  <c r="W27" i="24" s="1"/>
  <c r="R20" i="24"/>
  <c r="V20" i="24"/>
  <c r="R23" i="24"/>
  <c r="W23" i="24" s="1"/>
  <c r="V23" i="24"/>
  <c r="X23" i="24"/>
  <c r="Z23" i="24"/>
  <c r="R24" i="24"/>
  <c r="V24" i="24"/>
  <c r="W24" i="24"/>
  <c r="R22" i="24"/>
  <c r="V22" i="24"/>
  <c r="W22" i="24"/>
  <c r="R30" i="24"/>
  <c r="W30" i="24" s="1"/>
  <c r="V30" i="24"/>
  <c r="R18" i="24"/>
  <c r="W18" i="24" s="1"/>
  <c r="V18" i="24"/>
  <c r="R28" i="24"/>
  <c r="V28" i="24"/>
  <c r="W28" i="24"/>
  <c r="X21" i="24" l="1"/>
  <c r="Z21" i="24" s="1"/>
  <c r="AL29" i="19"/>
  <c r="AO29" i="19" s="1"/>
  <c r="AL35" i="19"/>
  <c r="AO35" i="19" s="1"/>
  <c r="AL39" i="19"/>
  <c r="AO39" i="19" s="1"/>
  <c r="W20" i="24"/>
  <c r="X20" i="24" s="1"/>
  <c r="Z20" i="24" s="1"/>
  <c r="X22" i="24"/>
  <c r="Z22" i="24" s="1"/>
  <c r="N24" i="24"/>
  <c r="X24" i="24" s="1"/>
  <c r="Z24" i="24" s="1"/>
  <c r="AL24" i="19"/>
  <c r="AO24" i="19" s="1"/>
  <c r="X30" i="24"/>
  <c r="Z30" i="24" s="1"/>
  <c r="X25" i="24"/>
  <c r="Z25" i="24" s="1"/>
  <c r="N18" i="24"/>
  <c r="X18" i="24" s="1"/>
  <c r="Z18" i="24" s="1"/>
  <c r="N27" i="24"/>
  <c r="X27" i="24" s="1"/>
  <c r="Z27" i="24" s="1"/>
  <c r="O6" i="26"/>
  <c r="Q6" i="26" s="1"/>
  <c r="W18" i="25"/>
  <c r="AL27" i="19"/>
  <c r="AO27" i="19" s="1"/>
  <c r="AL25" i="19"/>
  <c r="AO25" i="19" s="1"/>
  <c r="AL16" i="19"/>
  <c r="AO16" i="19" s="1"/>
  <c r="AL37" i="19"/>
  <c r="AO37" i="19" s="1"/>
  <c r="AL30" i="19"/>
  <c r="AO30" i="19" s="1"/>
  <c r="AL13" i="32"/>
  <c r="AO13" i="32" s="1"/>
  <c r="AL14" i="32"/>
  <c r="AO14" i="32" s="1"/>
  <c r="AL20" i="32"/>
  <c r="AO20" i="32" s="1"/>
  <c r="W23" i="25"/>
  <c r="W22" i="25"/>
  <c r="W19" i="25"/>
  <c r="AL19" i="32"/>
  <c r="AO19" i="32" s="1"/>
  <c r="U32" i="19"/>
  <c r="AL18" i="32"/>
  <c r="AO18" i="32" s="1"/>
  <c r="AK33" i="19"/>
  <c r="U23" i="19"/>
  <c r="AK19" i="19"/>
  <c r="U20" i="19"/>
  <c r="AK17" i="19"/>
  <c r="U36" i="19"/>
  <c r="AK32" i="19"/>
  <c r="AL32" i="19" s="1"/>
  <c r="AO32" i="19" s="1"/>
  <c r="N20" i="7"/>
  <c r="X20" i="7" s="1"/>
  <c r="Z20" i="7" s="1"/>
  <c r="AK34" i="19"/>
  <c r="AL34" i="19" s="1"/>
  <c r="AO34" i="19" s="1"/>
  <c r="U33" i="19"/>
  <c r="AK22" i="19"/>
  <c r="AL22" i="19" s="1"/>
  <c r="AO22" i="19" s="1"/>
  <c r="U19" i="19"/>
  <c r="AK18" i="19"/>
  <c r="AL18" i="19" s="1"/>
  <c r="AO18" i="19" s="1"/>
  <c r="U17" i="19"/>
  <c r="AK28" i="19"/>
  <c r="AL28" i="19" s="1"/>
  <c r="AO28" i="19" s="1"/>
  <c r="AK23" i="19"/>
  <c r="U21" i="19"/>
  <c r="AL21" i="19" s="1"/>
  <c r="AO21" i="19" s="1"/>
  <c r="AK20" i="19"/>
  <c r="AL20" i="19" s="1"/>
  <c r="AO20" i="19" s="1"/>
  <c r="AK42" i="19"/>
  <c r="AL42" i="19" s="1"/>
  <c r="AO42" i="19" s="1"/>
  <c r="AK36" i="19"/>
  <c r="U40" i="19"/>
  <c r="AL40" i="19" s="1"/>
  <c r="AO40" i="19" s="1"/>
  <c r="N15" i="7"/>
  <c r="X15" i="7" s="1"/>
  <c r="Z15" i="7" s="1"/>
  <c r="AL17" i="19" l="1"/>
  <c r="AO17" i="19" s="1"/>
  <c r="AL33" i="19"/>
  <c r="AO33" i="19" s="1"/>
  <c r="AL36" i="19"/>
  <c r="AO36" i="19" s="1"/>
  <c r="AL23" i="19"/>
  <c r="AO23" i="19" s="1"/>
  <c r="AL19" i="19"/>
  <c r="AO19" i="19" s="1"/>
</calcChain>
</file>

<file path=xl/sharedStrings.xml><?xml version="1.0" encoding="utf-8"?>
<sst xmlns="http://schemas.openxmlformats.org/spreadsheetml/2006/main" count="695" uniqueCount="187">
  <si>
    <t>J2</t>
  </si>
  <si>
    <t>J1</t>
  </si>
  <si>
    <t>S1</t>
  </si>
  <si>
    <t>V</t>
  </si>
  <si>
    <t>S2</t>
  </si>
  <si>
    <t>S3</t>
  </si>
  <si>
    <t>Last</t>
  </si>
  <si>
    <t>Bib</t>
  </si>
  <si>
    <t>Mem</t>
  </si>
  <si>
    <t>Cat</t>
  </si>
  <si>
    <t>Champion</t>
  </si>
  <si>
    <t>2nd Place</t>
  </si>
  <si>
    <t>3rd Place</t>
  </si>
  <si>
    <t>Rnk</t>
  </si>
  <si>
    <t>M1</t>
  </si>
  <si>
    <t>M2</t>
  </si>
  <si>
    <t>Total</t>
  </si>
  <si>
    <t>Final</t>
  </si>
  <si>
    <t>25m PISTOL WOMEN - Results</t>
  </si>
  <si>
    <t>Pre</t>
  </si>
  <si>
    <t>RF</t>
  </si>
  <si>
    <t>50m FREE PISTOL MEN - Results</t>
  </si>
  <si>
    <t>1st</t>
  </si>
  <si>
    <t>2nd</t>
  </si>
  <si>
    <t>25m RAPID PISTOL MEN - Results</t>
  </si>
  <si>
    <t>50m RIFLE PRONE MEN - Results</t>
  </si>
  <si>
    <t>50m THREE POSITION RIFLE MEN - Results</t>
  </si>
  <si>
    <t>High Junior</t>
  </si>
  <si>
    <t>2nd Junior</t>
  </si>
  <si>
    <t>3rd Junior</t>
  </si>
  <si>
    <t>Prone</t>
  </si>
  <si>
    <t>Stand</t>
  </si>
  <si>
    <t>Kneel</t>
  </si>
  <si>
    <t>50m THREE POSITION RIFLE WOMEN - Results</t>
  </si>
  <si>
    <t>Prn</t>
  </si>
  <si>
    <t>Std</t>
  </si>
  <si>
    <t>Knl</t>
  </si>
  <si>
    <t>2009 USA Shooting</t>
  </si>
  <si>
    <t>Spring Selection</t>
  </si>
  <si>
    <t>March 23 &amp; 24</t>
  </si>
  <si>
    <t>Brester, Lauren M</t>
  </si>
  <si>
    <t>Callahan, Elizabeth A</t>
  </si>
  <si>
    <t>Dates, Margaret A</t>
  </si>
  <si>
    <t>Gagnon, Kylie A</t>
  </si>
  <si>
    <t>Griffeth, Alexandra</t>
  </si>
  <si>
    <t>Imig, Kelsey C</t>
  </si>
  <si>
    <t>Lewis, Hannah Eliza</t>
  </si>
  <si>
    <t>Meyer, Teresa M.</t>
  </si>
  <si>
    <t>Nishica, Elisabeta</t>
  </si>
  <si>
    <t>Shinn, Brenda M</t>
  </si>
  <si>
    <t>Uptagrafft, Sandra</t>
  </si>
  <si>
    <t>Boulay, Pat</t>
  </si>
  <si>
    <t>Canadian</t>
  </si>
  <si>
    <t>Moxam, Lori</t>
  </si>
  <si>
    <t>Ward, Ena</t>
  </si>
  <si>
    <t>N/A</t>
  </si>
  <si>
    <t>March 25 &amp; 26</t>
  </si>
  <si>
    <t>Beaman, Brian W</t>
  </si>
  <si>
    <t>Berglee, Seth</t>
  </si>
  <si>
    <t>Budnella, Nicholas</t>
  </si>
  <si>
    <t>Gray, Richard T</t>
  </si>
  <si>
    <t>Imig, Tyler C</t>
  </si>
  <si>
    <t>Lindberg, John W.</t>
  </si>
  <si>
    <t>Lutz, Stephen Anthony, Jr.</t>
  </si>
  <si>
    <t>Markowski, Greg</t>
  </si>
  <si>
    <t>Mowrer, Nick I.</t>
  </si>
  <si>
    <t>Thomas Sr., Philip N.</t>
  </si>
  <si>
    <t>Tracy, Justin</t>
  </si>
  <si>
    <t>Turner, Jason</t>
  </si>
  <si>
    <t>Vickers, Brian Alan</t>
  </si>
  <si>
    <t>Zurek, John</t>
  </si>
  <si>
    <t>Rose, Thomas</t>
  </si>
  <si>
    <t>Staniek, Shane</t>
  </si>
  <si>
    <t>Henderson, James</t>
  </si>
  <si>
    <t>Owsley, Cody</t>
  </si>
  <si>
    <t>Aylward, Robert W</t>
  </si>
  <si>
    <t>Lackey Sr., Curtis D, Sr.</t>
  </si>
  <si>
    <t>Shteyman, Dmitriy K</t>
  </si>
  <si>
    <t xml:space="preserve">Ennis, John </t>
  </si>
  <si>
    <t xml:space="preserve">Balsley, Brad  </t>
  </si>
  <si>
    <t xml:space="preserve">Ragay, Sean </t>
  </si>
  <si>
    <t>Angeli, Leslie G</t>
  </si>
  <si>
    <t>Beyerle, Jamie</t>
  </si>
  <si>
    <t>Chrostowski, Kimberly</t>
  </si>
  <si>
    <t>Dove, Kelly</t>
  </si>
  <si>
    <t>English, Megan</t>
  </si>
  <si>
    <t>Fong, Abby</t>
  </si>
  <si>
    <t>Fong, Danielle</t>
  </si>
  <si>
    <t>Fong, Sandy</t>
  </si>
  <si>
    <t>Fretts, Katie</t>
  </si>
  <si>
    <t>Furrer, Amanda</t>
  </si>
  <si>
    <t>Hicks, Morgan Crystal</t>
  </si>
  <si>
    <t>Holsopple, Emily</t>
  </si>
  <si>
    <t>Jackson, Ashley L</t>
  </si>
  <si>
    <t>Kim, Joyce</t>
  </si>
  <si>
    <t>Lorenzen, Erin</t>
  </si>
  <si>
    <t>Morrill, Meghann</t>
  </si>
  <si>
    <t>Mouhot, Arielle E</t>
  </si>
  <si>
    <t>Scherer, Sarah</t>
  </si>
  <si>
    <t>Yeager, Alivia Brooke</t>
  </si>
  <si>
    <t>Anti, Michael</t>
  </si>
  <si>
    <t>Ayala, Armando R</t>
  </si>
  <si>
    <t>Barnhart, Shane</t>
  </si>
  <si>
    <t>Castano, Andrew</t>
  </si>
  <si>
    <t>Chesebro, Dustin</t>
  </si>
  <si>
    <t>Christenson, Dempster</t>
  </si>
  <si>
    <t>Cooper, Jimmie L</t>
  </si>
  <si>
    <t>Dickey, Michael Leon</t>
  </si>
  <si>
    <t>Ellis, Elijah</t>
  </si>
  <si>
    <t>Franz, Scott</t>
  </si>
  <si>
    <t>Gray, Hank</t>
  </si>
  <si>
    <t>Hammond, Jonathan W J</t>
  </si>
  <si>
    <t>Hein, Joseph Alan</t>
  </si>
  <si>
    <t>Klein, Forrest</t>
  </si>
  <si>
    <t>LaBella, Jason P</t>
  </si>
  <si>
    <t>Liuzza, Michael</t>
  </si>
  <si>
    <t>McPhail, Michael</t>
  </si>
  <si>
    <t>Norton, George</t>
  </si>
  <si>
    <t>Olson, Joshua</t>
  </si>
  <si>
    <t>Parker, Jason A</t>
  </si>
  <si>
    <t>Parnall, Bart</t>
  </si>
  <si>
    <t>Pestilli Jr., Vincent P</t>
  </si>
  <si>
    <t>Rawlings, Matthew L</t>
  </si>
  <si>
    <t>Roland, Andrew</t>
  </si>
  <si>
    <t>Rutter, Cody</t>
  </si>
  <si>
    <t>Sprecher, David R</t>
  </si>
  <si>
    <t>Sulser, Glenn R</t>
  </si>
  <si>
    <t>Tallman, Frank B</t>
  </si>
  <si>
    <t>Uptagrafft, Eric</t>
  </si>
  <si>
    <t>Valentavicius, Gintaras</t>
  </si>
  <si>
    <t>Wallace, Matthew</t>
  </si>
  <si>
    <t>Wallizer, Bryant M</t>
  </si>
  <si>
    <t>Niefer, Cory</t>
  </si>
  <si>
    <t>Clark, Douglas</t>
  </si>
  <si>
    <t>Goff, Steve</t>
  </si>
  <si>
    <t>Scherer, Stephen I</t>
  </si>
  <si>
    <t>Tracey, Justin</t>
  </si>
  <si>
    <t>Qualification</t>
  </si>
  <si>
    <t>Finals</t>
  </si>
  <si>
    <t>With Finals</t>
  </si>
  <si>
    <t>MENS' PRONE FINAL DAY 1</t>
  </si>
  <si>
    <t>PT</t>
  </si>
  <si>
    <t>WOMENS' 3x20 FINAL DAY 1</t>
  </si>
  <si>
    <t>Allaire, Nicole</t>
  </si>
  <si>
    <t>JUNIOR MENS' PRONE FINAL DAY 1</t>
  </si>
  <si>
    <t>50m RIFLE PRONE JUNIOR MEN - Results</t>
  </si>
  <si>
    <t>Day 1</t>
  </si>
  <si>
    <t xml:space="preserve">Final </t>
  </si>
  <si>
    <t>Day 2</t>
  </si>
  <si>
    <t>MENS' PRONE FINAL DAY 2</t>
  </si>
  <si>
    <t>JUNIOR MENS' PRONE FINAL DAY 2</t>
  </si>
  <si>
    <t>WOMENS' 3x20 FINAL DAY 2</t>
  </si>
  <si>
    <t>BEYERLE, JAMIE</t>
  </si>
  <si>
    <t>FONG, ABBY</t>
  </si>
  <si>
    <t>FURRER, AMANDA</t>
  </si>
  <si>
    <t>FONG, SANDY</t>
  </si>
  <si>
    <t>HOLSOPPLE, EMILY</t>
  </si>
  <si>
    <t>PARKER, JASON</t>
  </si>
  <si>
    <t>MCPHAIL, MICHAEL</t>
  </si>
  <si>
    <t>UPTAGRAFFT, ERIC</t>
  </si>
  <si>
    <t>LIUZZA, MICHAEL</t>
  </si>
  <si>
    <t>CHESEBRO, DUSTIN</t>
  </si>
  <si>
    <t>KLEIN, FORREST</t>
  </si>
  <si>
    <t>UPTAGRAFFT, SANDRA</t>
  </si>
  <si>
    <t>SHINN, BRENDA</t>
  </si>
  <si>
    <t>CALLAHAN, ELIZABETH</t>
  </si>
  <si>
    <t>IMIG, KELSEY</t>
  </si>
  <si>
    <t>LEWIS, HANNAH</t>
  </si>
  <si>
    <t>BRESTER, LAUREN</t>
  </si>
  <si>
    <t>Walker, Kevin</t>
  </si>
  <si>
    <t>Wood, Anthony</t>
  </si>
  <si>
    <t>MENS' 3x40 FINAL DAY 1</t>
  </si>
  <si>
    <t>MENS' 3x40 FINAL DAY 2</t>
  </si>
  <si>
    <t>JUNIOR MENS' 3x40 FINAL DAY 1</t>
  </si>
  <si>
    <t>JUNIOR MENS' 3x40 FINAL DAY 2</t>
  </si>
  <si>
    <t>50m THREE POSITION RIFLE JUNIOR MEN - Results</t>
  </si>
  <si>
    <t>Scherer, Stephen</t>
  </si>
  <si>
    <t>Cooper, Jimmie</t>
  </si>
  <si>
    <t>Ellis. Elijah</t>
  </si>
  <si>
    <t>Parker, Jason</t>
  </si>
  <si>
    <t>Hein, Joseph</t>
  </si>
  <si>
    <t>Brian Beaman</t>
  </si>
  <si>
    <t>John Zurek</t>
  </si>
  <si>
    <t>Jason Turner</t>
  </si>
  <si>
    <t>Brad Balsley</t>
  </si>
  <si>
    <t>Sean Ragay</t>
  </si>
  <si>
    <t>John Ennis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</si>
</sst>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8"/>
      <name val="Arial"/>
    </font>
    <font>
      <sz val="14"/>
      <name val="Arial"/>
    </font>
    <font>
      <b/>
      <sz val="14"/>
      <name val="Arial"/>
    </font>
    <font>
      <sz val="14"/>
      <color indexed="8"/>
      <name val="Arial"/>
    </font>
    <font>
      <sz val="14"/>
      <name val="Arial"/>
      <family val="2"/>
    </font>
    <font>
      <sz val="16"/>
      <name val="Arial"/>
    </font>
    <font>
      <sz val="14"/>
      <color indexed="8"/>
      <name val="Arial"/>
      <family val="2"/>
    </font>
    <font>
      <b/>
      <sz val="16"/>
      <name val="Arial"/>
    </font>
    <font>
      <sz val="16"/>
      <color indexed="8"/>
      <name val="Arial"/>
    </font>
    <font>
      <sz val="12"/>
      <name val="Arial"/>
    </font>
    <font>
      <sz val="16"/>
      <name val="Arial"/>
      <family val="2"/>
    </font>
    <font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Fill="1" applyBorder="1"/>
    <xf numFmtId="0" fontId="6" fillId="0" borderId="0" xfId="0" applyFont="1" applyAlignment="1">
      <alignment horizontal="centerContinuous"/>
    </xf>
    <xf numFmtId="0" fontId="7" fillId="0" borderId="0" xfId="0" applyFont="1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5" fillId="0" borderId="0" xfId="0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2" fillId="0" borderId="0" xfId="0" applyNumberFormat="1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164" fontId="1" fillId="0" borderId="0" xfId="0" applyNumberFormat="1" applyFont="1" applyBorder="1"/>
    <xf numFmtId="164" fontId="2" fillId="0" borderId="0" xfId="0" applyNumberFormat="1" applyFont="1" applyBorder="1"/>
    <xf numFmtId="0" fontId="0" fillId="0" borderId="0" xfId="0" applyBorder="1"/>
    <xf numFmtId="164" fontId="1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11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2" fillId="3" borderId="2" xfId="0" applyFont="1" applyFill="1" applyBorder="1" applyAlignment="1">
      <alignment horizontal="centerContinuous"/>
    </xf>
    <xf numFmtId="0" fontId="2" fillId="4" borderId="1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15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0" fontId="18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164" fontId="16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0" fontId="20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/>
    <xf numFmtId="164" fontId="17" fillId="0" borderId="0" xfId="0" applyNumberFormat="1" applyFont="1" applyAlignment="1">
      <alignment horizontal="center"/>
    </xf>
    <xf numFmtId="0" fontId="17" fillId="0" borderId="0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17" fillId="0" borderId="0" xfId="0" applyNumberFormat="1" applyFont="1"/>
    <xf numFmtId="0" fontId="21" fillId="0" borderId="0" xfId="0" applyFont="1"/>
    <xf numFmtId="0" fontId="17" fillId="0" borderId="3" xfId="0" applyFont="1" applyBorder="1"/>
    <xf numFmtId="164" fontId="17" fillId="0" borderId="3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164" fontId="19" fillId="0" borderId="3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3" fillId="0" borderId="0" xfId="0" applyFont="1" applyBorder="1"/>
    <xf numFmtId="0" fontId="2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64" fontId="22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Border="1" applyAlignment="1">
      <alignment horizontal="left"/>
    </xf>
    <xf numFmtId="0" fontId="3" fillId="0" borderId="3" xfId="0" applyFont="1" applyBorder="1"/>
    <xf numFmtId="0" fontId="23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22" fillId="0" borderId="3" xfId="0" applyFont="1" applyBorder="1"/>
    <xf numFmtId="164" fontId="17" fillId="0" borderId="3" xfId="0" applyNumberFormat="1" applyFont="1" applyBorder="1"/>
    <xf numFmtId="0" fontId="4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15" fontId="1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15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</cellXfs>
  <cellStyles count="1">
    <cellStyle name="Normal" xfId="0" builtinId="0"/>
  </cellStyles>
  <dxfs count="9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tabSelected="1" workbookViewId="0"/>
  </sheetViews>
  <sheetFormatPr defaultRowHeight="15.5" x14ac:dyDescent="0.35"/>
  <cols>
    <col min="1" max="1" width="5.1796875" customWidth="1"/>
    <col min="2" max="2" width="5.1796875" bestFit="1" customWidth="1"/>
    <col min="3" max="3" width="21" customWidth="1"/>
    <col min="4" max="4" width="9" customWidth="1"/>
    <col min="5" max="5" width="5.1796875" customWidth="1"/>
    <col min="6" max="8" width="3.81640625" style="2" customWidth="1"/>
    <col min="9" max="9" width="6.7265625" style="2" customWidth="1"/>
    <col min="10" max="12" width="3.81640625" style="2" customWidth="1"/>
    <col min="13" max="13" width="5.1796875" style="2" customWidth="1"/>
    <col min="14" max="14" width="5.1796875" style="2" bestFit="1" customWidth="1"/>
    <col min="15" max="17" width="3.81640625" style="2" customWidth="1"/>
    <col min="18" max="18" width="5.1796875" style="2" customWidth="1"/>
    <col min="19" max="21" width="3.81640625" style="2" customWidth="1"/>
    <col min="22" max="22" width="5.1796875" style="2" customWidth="1"/>
    <col min="23" max="23" width="5.1796875" style="2" bestFit="1" customWidth="1"/>
    <col min="24" max="24" width="6.7265625" style="2" bestFit="1" customWidth="1"/>
    <col min="25" max="25" width="7" style="2" bestFit="1" customWidth="1"/>
    <col min="26" max="26" width="8.26953125" style="2" bestFit="1" customWidth="1"/>
  </cols>
  <sheetData>
    <row r="1" spans="1:26" ht="20" x14ac:dyDescent="0.4">
      <c r="A1" s="6" t="s">
        <v>37</v>
      </c>
      <c r="B1" s="6"/>
      <c r="C1" s="6"/>
      <c r="D1" s="6"/>
      <c r="E1" s="6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20" x14ac:dyDescent="0.4">
      <c r="A2" s="6" t="s">
        <v>38</v>
      </c>
      <c r="B2" s="6"/>
      <c r="C2" s="6"/>
      <c r="D2" s="6"/>
      <c r="E2" s="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x14ac:dyDescent="0.35">
      <c r="A3" s="5"/>
      <c r="B3" s="5"/>
      <c r="C3" s="5"/>
      <c r="D3" s="5"/>
      <c r="E3" s="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8" x14ac:dyDescent="0.4">
      <c r="A4" s="7" t="s">
        <v>18</v>
      </c>
      <c r="B4" s="7"/>
      <c r="C4" s="7"/>
      <c r="D4" s="7"/>
      <c r="E4" s="7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8" x14ac:dyDescent="0.4">
      <c r="A5" s="7" t="s">
        <v>39</v>
      </c>
      <c r="B5" s="7"/>
      <c r="C5" s="7"/>
      <c r="D5" s="7"/>
      <c r="E5" s="7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8" x14ac:dyDescent="0.4">
      <c r="A6" s="7"/>
      <c r="B6" s="7"/>
      <c r="C6" s="7"/>
      <c r="D6" s="7"/>
      <c r="E6" s="7"/>
    </row>
    <row r="7" spans="1:26" s="3" customFormat="1" x14ac:dyDescent="0.35">
      <c r="A7" s="12" t="s">
        <v>10</v>
      </c>
      <c r="B7" s="12"/>
      <c r="C7" s="12"/>
      <c r="D7" s="12" t="s">
        <v>163</v>
      </c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Z7" s="16"/>
    </row>
    <row r="8" spans="1:26" s="3" customFormat="1" x14ac:dyDescent="0.35">
      <c r="A8" s="12" t="s">
        <v>11</v>
      </c>
      <c r="B8" s="12"/>
      <c r="C8" s="12"/>
      <c r="D8" s="12" t="s">
        <v>164</v>
      </c>
      <c r="E8" s="12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Z8" s="16"/>
    </row>
    <row r="9" spans="1:26" s="3" customFormat="1" x14ac:dyDescent="0.35">
      <c r="A9" s="12" t="s">
        <v>12</v>
      </c>
      <c r="B9" s="12"/>
      <c r="C9" s="12"/>
      <c r="D9" s="12" t="s">
        <v>165</v>
      </c>
      <c r="E9" s="12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Z9" s="16"/>
    </row>
    <row r="10" spans="1:26" s="3" customFormat="1" x14ac:dyDescent="0.35">
      <c r="A10" s="12"/>
      <c r="B10" s="12"/>
      <c r="C10" s="12"/>
      <c r="D10" s="12"/>
      <c r="E10" s="1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Z10" s="4"/>
    </row>
    <row r="11" spans="1:26" s="3" customFormat="1" x14ac:dyDescent="0.35">
      <c r="A11" s="12" t="s">
        <v>27</v>
      </c>
      <c r="B11" s="12"/>
      <c r="C11" s="12"/>
      <c r="D11" s="12" t="s">
        <v>166</v>
      </c>
      <c r="E11" s="12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Z11" s="16"/>
    </row>
    <row r="12" spans="1:26" s="3" customFormat="1" x14ac:dyDescent="0.35">
      <c r="A12" s="12" t="s">
        <v>28</v>
      </c>
      <c r="B12" s="12"/>
      <c r="C12" s="12"/>
      <c r="D12" s="12" t="s">
        <v>167</v>
      </c>
      <c r="E12" s="1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Z12" s="16"/>
    </row>
    <row r="13" spans="1:26" s="3" customFormat="1" x14ac:dyDescent="0.35">
      <c r="A13" s="12" t="s">
        <v>29</v>
      </c>
      <c r="B13" s="12"/>
      <c r="C13" s="12"/>
      <c r="D13" s="12" t="s">
        <v>168</v>
      </c>
      <c r="E13" s="12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Z13" s="16"/>
    </row>
    <row r="14" spans="1:26" s="3" customFormat="1" x14ac:dyDescent="0.35">
      <c r="A14" s="12"/>
      <c r="B14" s="12"/>
      <c r="C14" s="12"/>
      <c r="D14" s="12"/>
      <c r="E14" s="12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Z14" s="4"/>
    </row>
    <row r="15" spans="1:26" s="3" customFormat="1" x14ac:dyDescent="0.35">
      <c r="A15" s="12"/>
      <c r="B15" s="12"/>
      <c r="C15" s="12"/>
      <c r="D15" s="12"/>
      <c r="E15" s="12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6" x14ac:dyDescent="0.35">
      <c r="A16" s="4" t="s">
        <v>13</v>
      </c>
      <c r="B16" s="4" t="s">
        <v>7</v>
      </c>
      <c r="C16" s="12" t="s">
        <v>6</v>
      </c>
      <c r="D16" s="4" t="s">
        <v>8</v>
      </c>
      <c r="E16" s="4" t="s">
        <v>9</v>
      </c>
      <c r="F16" s="4">
        <v>1</v>
      </c>
      <c r="G16" s="4">
        <v>2</v>
      </c>
      <c r="H16" s="4">
        <v>3</v>
      </c>
      <c r="I16" s="4" t="s">
        <v>19</v>
      </c>
      <c r="J16" s="4">
        <v>1</v>
      </c>
      <c r="K16" s="4">
        <v>2</v>
      </c>
      <c r="L16" s="4">
        <v>3</v>
      </c>
      <c r="M16" s="4" t="s">
        <v>20</v>
      </c>
      <c r="N16" s="4" t="s">
        <v>14</v>
      </c>
      <c r="O16" s="4">
        <v>1</v>
      </c>
      <c r="P16" s="4">
        <v>2</v>
      </c>
      <c r="Q16" s="4">
        <v>3</v>
      </c>
      <c r="R16" s="4" t="s">
        <v>19</v>
      </c>
      <c r="S16" s="4">
        <v>1</v>
      </c>
      <c r="T16" s="4">
        <v>2</v>
      </c>
      <c r="U16" s="4">
        <v>3</v>
      </c>
      <c r="V16" s="4" t="s">
        <v>20</v>
      </c>
      <c r="W16" s="4" t="s">
        <v>15</v>
      </c>
      <c r="X16" s="4" t="s">
        <v>16</v>
      </c>
      <c r="Y16" s="4" t="s">
        <v>17</v>
      </c>
      <c r="Z16" s="4" t="s">
        <v>16</v>
      </c>
    </row>
    <row r="17" spans="1:26" ht="20.149999999999999" customHeight="1" x14ac:dyDescent="0.35">
      <c r="A17" s="1">
        <v>1</v>
      </c>
      <c r="B17" s="29">
        <v>77</v>
      </c>
      <c r="C17" s="24" t="s">
        <v>50</v>
      </c>
      <c r="D17" s="30">
        <v>957</v>
      </c>
      <c r="E17" s="24" t="s">
        <v>55</v>
      </c>
      <c r="F17" s="1">
        <v>96</v>
      </c>
      <c r="G17" s="1">
        <v>94</v>
      </c>
      <c r="H17" s="1">
        <v>98</v>
      </c>
      <c r="I17" s="1">
        <f t="shared" ref="I17:I30" si="0">SUM(F17:H17)</f>
        <v>288</v>
      </c>
      <c r="J17" s="1">
        <v>94</v>
      </c>
      <c r="K17" s="1">
        <v>95</v>
      </c>
      <c r="L17" s="1">
        <v>96</v>
      </c>
      <c r="M17" s="1">
        <f t="shared" ref="M17:M30" si="1">SUM(J17:L17)</f>
        <v>285</v>
      </c>
      <c r="N17" s="1">
        <f t="shared" ref="N17:N30" si="2">I17+M17</f>
        <v>573</v>
      </c>
      <c r="O17" s="1">
        <v>97</v>
      </c>
      <c r="P17" s="1">
        <v>95</v>
      </c>
      <c r="Q17" s="1">
        <v>98</v>
      </c>
      <c r="R17" s="1">
        <f t="shared" ref="R17:R30" si="3">SUM(O17:Q17)</f>
        <v>290</v>
      </c>
      <c r="S17" s="1">
        <v>97</v>
      </c>
      <c r="T17" s="1">
        <v>96</v>
      </c>
      <c r="U17" s="1">
        <v>97</v>
      </c>
      <c r="V17" s="1">
        <f t="shared" ref="V17:V30" si="4">SUM(S17:U17)</f>
        <v>290</v>
      </c>
      <c r="W17" s="1">
        <f t="shared" ref="W17:W30" si="5">SUM(R17+V17)</f>
        <v>580</v>
      </c>
      <c r="X17" s="1">
        <f t="shared" ref="X17:X30" si="6">SUM(N17+W17)</f>
        <v>1153</v>
      </c>
      <c r="Y17" s="14">
        <v>203.8</v>
      </c>
      <c r="Z17" s="14">
        <f t="shared" ref="Z17:Z30" si="7">SUM(X17:Y17)</f>
        <v>1356.8</v>
      </c>
    </row>
    <row r="18" spans="1:26" ht="20.149999999999999" customHeight="1" x14ac:dyDescent="0.35">
      <c r="A18" s="1">
        <v>2</v>
      </c>
      <c r="B18" s="29">
        <v>68</v>
      </c>
      <c r="C18" s="24" t="s">
        <v>49</v>
      </c>
      <c r="D18" s="30">
        <v>31030</v>
      </c>
      <c r="E18" s="24" t="s">
        <v>2</v>
      </c>
      <c r="F18" s="1">
        <v>94</v>
      </c>
      <c r="G18" s="1">
        <v>97</v>
      </c>
      <c r="H18" s="1">
        <v>98</v>
      </c>
      <c r="I18" s="1">
        <f t="shared" si="0"/>
        <v>289</v>
      </c>
      <c r="J18" s="1">
        <v>98</v>
      </c>
      <c r="K18" s="1">
        <v>94</v>
      </c>
      <c r="L18" s="1">
        <v>96</v>
      </c>
      <c r="M18" s="1">
        <f t="shared" si="1"/>
        <v>288</v>
      </c>
      <c r="N18" s="1">
        <f t="shared" si="2"/>
        <v>577</v>
      </c>
      <c r="O18" s="1">
        <v>98</v>
      </c>
      <c r="P18" s="1">
        <v>98</v>
      </c>
      <c r="Q18" s="1">
        <v>99</v>
      </c>
      <c r="R18" s="1">
        <f t="shared" si="3"/>
        <v>295</v>
      </c>
      <c r="S18" s="1">
        <v>97</v>
      </c>
      <c r="T18" s="1">
        <v>95</v>
      </c>
      <c r="U18" s="1">
        <v>96</v>
      </c>
      <c r="V18" s="1">
        <f t="shared" si="4"/>
        <v>288</v>
      </c>
      <c r="W18" s="1">
        <f t="shared" si="5"/>
        <v>583</v>
      </c>
      <c r="X18" s="1">
        <f t="shared" si="6"/>
        <v>1160</v>
      </c>
      <c r="Y18" s="14">
        <v>196.5</v>
      </c>
      <c r="Z18" s="14">
        <f t="shared" si="7"/>
        <v>1356.5</v>
      </c>
    </row>
    <row r="19" spans="1:26" ht="20.149999999999999" customHeight="1" x14ac:dyDescent="0.35">
      <c r="A19" s="1">
        <v>3</v>
      </c>
      <c r="B19" s="29">
        <v>12</v>
      </c>
      <c r="C19" s="24" t="s">
        <v>41</v>
      </c>
      <c r="D19" s="30">
        <v>781</v>
      </c>
      <c r="E19" s="24" t="s">
        <v>4</v>
      </c>
      <c r="F19" s="1">
        <v>93</v>
      </c>
      <c r="G19" s="1">
        <v>93</v>
      </c>
      <c r="H19" s="1">
        <v>97</v>
      </c>
      <c r="I19" s="1">
        <f t="shared" si="0"/>
        <v>283</v>
      </c>
      <c r="J19" s="1">
        <v>94</v>
      </c>
      <c r="K19" s="1">
        <v>98</v>
      </c>
      <c r="L19" s="1">
        <v>97</v>
      </c>
      <c r="M19" s="1">
        <f t="shared" si="1"/>
        <v>289</v>
      </c>
      <c r="N19" s="1">
        <f t="shared" si="2"/>
        <v>572</v>
      </c>
      <c r="O19" s="1">
        <v>95</v>
      </c>
      <c r="P19" s="1">
        <v>92</v>
      </c>
      <c r="Q19" s="1">
        <v>94</v>
      </c>
      <c r="R19" s="1">
        <f t="shared" si="3"/>
        <v>281</v>
      </c>
      <c r="S19" s="1">
        <v>96</v>
      </c>
      <c r="T19" s="1">
        <v>94</v>
      </c>
      <c r="U19" s="1">
        <v>97</v>
      </c>
      <c r="V19" s="1">
        <f t="shared" si="4"/>
        <v>287</v>
      </c>
      <c r="W19" s="1">
        <f t="shared" si="5"/>
        <v>568</v>
      </c>
      <c r="X19" s="1">
        <f t="shared" si="6"/>
        <v>1140</v>
      </c>
      <c r="Y19" s="14">
        <v>197.9</v>
      </c>
      <c r="Z19" s="14">
        <f t="shared" si="7"/>
        <v>1337.9</v>
      </c>
    </row>
    <row r="20" spans="1:26" ht="20.149999999999999" customHeight="1" x14ac:dyDescent="0.35">
      <c r="A20" s="1">
        <v>4</v>
      </c>
      <c r="B20" s="29">
        <v>34</v>
      </c>
      <c r="C20" s="24" t="s">
        <v>44</v>
      </c>
      <c r="D20" s="30">
        <v>112011</v>
      </c>
      <c r="E20" s="24" t="s">
        <v>55</v>
      </c>
      <c r="F20" s="1">
        <v>94</v>
      </c>
      <c r="G20" s="1">
        <v>96</v>
      </c>
      <c r="H20" s="1">
        <v>93</v>
      </c>
      <c r="I20" s="1">
        <f t="shared" si="0"/>
        <v>283</v>
      </c>
      <c r="J20" s="1">
        <v>99</v>
      </c>
      <c r="K20" s="1">
        <v>92</v>
      </c>
      <c r="L20" s="1">
        <v>95</v>
      </c>
      <c r="M20" s="1">
        <f t="shared" si="1"/>
        <v>286</v>
      </c>
      <c r="N20" s="1">
        <f t="shared" si="2"/>
        <v>569</v>
      </c>
      <c r="O20" s="1">
        <v>93</v>
      </c>
      <c r="P20" s="1">
        <v>93</v>
      </c>
      <c r="Q20" s="1">
        <v>94</v>
      </c>
      <c r="R20" s="1">
        <f t="shared" si="3"/>
        <v>280</v>
      </c>
      <c r="S20" s="1">
        <v>95</v>
      </c>
      <c r="T20" s="1">
        <v>96</v>
      </c>
      <c r="U20" s="1">
        <v>94</v>
      </c>
      <c r="V20" s="1">
        <f t="shared" si="4"/>
        <v>285</v>
      </c>
      <c r="W20" s="1">
        <f t="shared" si="5"/>
        <v>565</v>
      </c>
      <c r="X20" s="1">
        <f t="shared" si="6"/>
        <v>1134</v>
      </c>
      <c r="Y20" s="14">
        <v>199</v>
      </c>
      <c r="Z20" s="14">
        <f t="shared" si="7"/>
        <v>1333</v>
      </c>
    </row>
    <row r="21" spans="1:26" ht="20.149999999999999" customHeight="1" x14ac:dyDescent="0.35">
      <c r="A21" s="1">
        <v>5</v>
      </c>
      <c r="B21" s="29">
        <v>57</v>
      </c>
      <c r="C21" s="24" t="s">
        <v>48</v>
      </c>
      <c r="D21" s="30">
        <v>11525</v>
      </c>
      <c r="E21" s="24" t="s">
        <v>2</v>
      </c>
      <c r="F21" s="1">
        <v>92</v>
      </c>
      <c r="G21" s="1">
        <v>92</v>
      </c>
      <c r="H21" s="1">
        <v>94</v>
      </c>
      <c r="I21" s="1">
        <f t="shared" si="0"/>
        <v>278</v>
      </c>
      <c r="J21" s="1">
        <v>94</v>
      </c>
      <c r="K21" s="1">
        <v>94</v>
      </c>
      <c r="L21" s="1">
        <v>91</v>
      </c>
      <c r="M21" s="1">
        <f t="shared" si="1"/>
        <v>279</v>
      </c>
      <c r="N21" s="1">
        <f t="shared" si="2"/>
        <v>557</v>
      </c>
      <c r="O21" s="1">
        <v>95</v>
      </c>
      <c r="P21" s="1">
        <v>97</v>
      </c>
      <c r="Q21" s="1">
        <v>95</v>
      </c>
      <c r="R21" s="1">
        <f t="shared" si="3"/>
        <v>287</v>
      </c>
      <c r="S21" s="1">
        <v>93</v>
      </c>
      <c r="T21" s="1">
        <v>96</v>
      </c>
      <c r="U21" s="1">
        <v>97</v>
      </c>
      <c r="V21" s="1">
        <f t="shared" si="4"/>
        <v>286</v>
      </c>
      <c r="W21" s="1">
        <f t="shared" si="5"/>
        <v>573</v>
      </c>
      <c r="X21" s="1">
        <f t="shared" si="6"/>
        <v>1130</v>
      </c>
      <c r="Y21" s="14">
        <v>199.3</v>
      </c>
      <c r="Z21" s="14">
        <f t="shared" si="7"/>
        <v>1329.3</v>
      </c>
    </row>
    <row r="22" spans="1:26" ht="20.149999999999999" customHeight="1" x14ac:dyDescent="0.35">
      <c r="A22" s="1">
        <v>6</v>
      </c>
      <c r="B22" s="29">
        <v>53</v>
      </c>
      <c r="C22" s="24" t="s">
        <v>47</v>
      </c>
      <c r="D22" s="30">
        <v>17226</v>
      </c>
      <c r="E22" s="24" t="s">
        <v>55</v>
      </c>
      <c r="F22" s="1">
        <v>94</v>
      </c>
      <c r="G22" s="1">
        <v>94</v>
      </c>
      <c r="H22" s="1">
        <v>96</v>
      </c>
      <c r="I22" s="1">
        <f t="shared" si="0"/>
        <v>284</v>
      </c>
      <c r="J22" s="1">
        <v>92</v>
      </c>
      <c r="K22" s="1">
        <v>96</v>
      </c>
      <c r="L22" s="1">
        <v>97</v>
      </c>
      <c r="M22" s="1">
        <f t="shared" si="1"/>
        <v>285</v>
      </c>
      <c r="N22" s="1">
        <f t="shared" si="2"/>
        <v>569</v>
      </c>
      <c r="O22" s="1">
        <v>96</v>
      </c>
      <c r="P22" s="1">
        <v>94</v>
      </c>
      <c r="Q22" s="1">
        <v>95</v>
      </c>
      <c r="R22" s="1">
        <f t="shared" si="3"/>
        <v>285</v>
      </c>
      <c r="S22" s="1">
        <v>95</v>
      </c>
      <c r="T22" s="1">
        <v>86</v>
      </c>
      <c r="U22" s="1">
        <v>94</v>
      </c>
      <c r="V22" s="1">
        <f t="shared" si="4"/>
        <v>275</v>
      </c>
      <c r="W22" s="1">
        <f t="shared" si="5"/>
        <v>560</v>
      </c>
      <c r="X22" s="1">
        <f t="shared" si="6"/>
        <v>1129</v>
      </c>
      <c r="Y22" s="14">
        <v>197.2</v>
      </c>
      <c r="Z22" s="14">
        <f t="shared" si="7"/>
        <v>1326.2</v>
      </c>
    </row>
    <row r="23" spans="1:26" ht="20.149999999999999" customHeight="1" x14ac:dyDescent="0.35">
      <c r="A23" s="1">
        <v>7</v>
      </c>
      <c r="B23" s="29">
        <v>39</v>
      </c>
      <c r="C23" s="24" t="s">
        <v>45</v>
      </c>
      <c r="D23" s="30">
        <v>30212</v>
      </c>
      <c r="E23" s="24" t="s">
        <v>1</v>
      </c>
      <c r="F23" s="1">
        <v>92</v>
      </c>
      <c r="G23" s="1">
        <v>92</v>
      </c>
      <c r="H23" s="1">
        <v>95</v>
      </c>
      <c r="I23" s="1">
        <f t="shared" si="0"/>
        <v>279</v>
      </c>
      <c r="J23" s="1">
        <v>88</v>
      </c>
      <c r="K23" s="1">
        <v>92</v>
      </c>
      <c r="L23" s="1">
        <v>89</v>
      </c>
      <c r="M23" s="1">
        <f t="shared" si="1"/>
        <v>269</v>
      </c>
      <c r="N23" s="1">
        <f t="shared" si="2"/>
        <v>548</v>
      </c>
      <c r="O23" s="1">
        <v>96</v>
      </c>
      <c r="P23" s="1">
        <v>97</v>
      </c>
      <c r="Q23" s="1">
        <v>95</v>
      </c>
      <c r="R23" s="1">
        <f t="shared" si="3"/>
        <v>288</v>
      </c>
      <c r="S23" s="1">
        <v>91</v>
      </c>
      <c r="T23" s="1">
        <v>89</v>
      </c>
      <c r="U23" s="1">
        <v>89</v>
      </c>
      <c r="V23" s="1">
        <f t="shared" si="4"/>
        <v>269</v>
      </c>
      <c r="W23" s="1">
        <f t="shared" si="5"/>
        <v>557</v>
      </c>
      <c r="X23" s="1">
        <f t="shared" si="6"/>
        <v>1105</v>
      </c>
      <c r="Y23" s="14">
        <v>191.9</v>
      </c>
      <c r="Z23" s="14">
        <f t="shared" si="7"/>
        <v>1296.9000000000001</v>
      </c>
    </row>
    <row r="24" spans="1:26" ht="20.149999999999999" customHeight="1" x14ac:dyDescent="0.35">
      <c r="A24" s="1">
        <v>8</v>
      </c>
      <c r="B24" s="29">
        <v>46</v>
      </c>
      <c r="C24" s="24" t="s">
        <v>46</v>
      </c>
      <c r="D24" s="30">
        <v>113545</v>
      </c>
      <c r="E24" s="24" t="s">
        <v>0</v>
      </c>
      <c r="F24" s="1">
        <v>87</v>
      </c>
      <c r="G24" s="1">
        <v>91</v>
      </c>
      <c r="H24" s="1">
        <v>87</v>
      </c>
      <c r="I24" s="1">
        <f t="shared" si="0"/>
        <v>265</v>
      </c>
      <c r="J24" s="1">
        <v>90</v>
      </c>
      <c r="K24" s="1">
        <v>78</v>
      </c>
      <c r="L24" s="1">
        <v>83</v>
      </c>
      <c r="M24" s="1">
        <f t="shared" si="1"/>
        <v>251</v>
      </c>
      <c r="N24" s="1">
        <f t="shared" si="2"/>
        <v>516</v>
      </c>
      <c r="O24" s="1">
        <v>93</v>
      </c>
      <c r="P24" s="1">
        <v>89</v>
      </c>
      <c r="Q24" s="1">
        <v>90</v>
      </c>
      <c r="R24" s="1">
        <f t="shared" si="3"/>
        <v>272</v>
      </c>
      <c r="S24" s="1">
        <v>82</v>
      </c>
      <c r="T24" s="1">
        <v>96</v>
      </c>
      <c r="U24" s="1">
        <v>84</v>
      </c>
      <c r="V24" s="1">
        <f t="shared" si="4"/>
        <v>262</v>
      </c>
      <c r="W24" s="1">
        <f t="shared" si="5"/>
        <v>534</v>
      </c>
      <c r="X24" s="1">
        <f t="shared" si="6"/>
        <v>1050</v>
      </c>
      <c r="Y24" s="14">
        <v>183.7</v>
      </c>
      <c r="Z24" s="14">
        <f t="shared" si="7"/>
        <v>1233.7</v>
      </c>
    </row>
    <row r="25" spans="1:26" ht="20.149999999999999" customHeight="1" x14ac:dyDescent="0.35">
      <c r="A25" s="1">
        <v>9</v>
      </c>
      <c r="B25" s="29">
        <v>10</v>
      </c>
      <c r="C25" s="24" t="s">
        <v>40</v>
      </c>
      <c r="D25" s="30">
        <v>30082</v>
      </c>
      <c r="E25" s="24" t="s">
        <v>1</v>
      </c>
      <c r="F25" s="1">
        <v>92</v>
      </c>
      <c r="G25" s="1">
        <v>84</v>
      </c>
      <c r="H25" s="1">
        <v>86</v>
      </c>
      <c r="I25" s="1">
        <f t="shared" si="0"/>
        <v>262</v>
      </c>
      <c r="J25" s="1">
        <v>91</v>
      </c>
      <c r="K25" s="1">
        <v>89</v>
      </c>
      <c r="L25" s="1">
        <v>92</v>
      </c>
      <c r="M25" s="1">
        <f t="shared" si="1"/>
        <v>272</v>
      </c>
      <c r="N25" s="1">
        <f t="shared" si="2"/>
        <v>534</v>
      </c>
      <c r="O25" s="1">
        <v>82</v>
      </c>
      <c r="P25" s="1">
        <v>77</v>
      </c>
      <c r="Q25" s="1">
        <v>86</v>
      </c>
      <c r="R25" s="1">
        <f t="shared" si="3"/>
        <v>245</v>
      </c>
      <c r="S25" s="1">
        <v>83</v>
      </c>
      <c r="T25" s="1">
        <v>85</v>
      </c>
      <c r="U25" s="1">
        <v>90</v>
      </c>
      <c r="V25" s="1">
        <f t="shared" si="4"/>
        <v>258</v>
      </c>
      <c r="W25" s="1">
        <f t="shared" si="5"/>
        <v>503</v>
      </c>
      <c r="X25" s="1">
        <f t="shared" si="6"/>
        <v>1037</v>
      </c>
      <c r="Y25" s="14">
        <v>186</v>
      </c>
      <c r="Z25" s="14">
        <f t="shared" si="7"/>
        <v>1223</v>
      </c>
    </row>
    <row r="26" spans="1:26" ht="20.149999999999999" customHeight="1" x14ac:dyDescent="0.35">
      <c r="A26" s="1">
        <v>10</v>
      </c>
      <c r="B26" s="29">
        <v>30</v>
      </c>
      <c r="C26" s="24" t="s">
        <v>43</v>
      </c>
      <c r="D26" s="30">
        <v>29926</v>
      </c>
      <c r="E26" s="24" t="s">
        <v>1</v>
      </c>
      <c r="F26" s="1">
        <v>86</v>
      </c>
      <c r="G26" s="1">
        <v>79</v>
      </c>
      <c r="H26" s="1">
        <v>79</v>
      </c>
      <c r="I26" s="1">
        <f t="shared" si="0"/>
        <v>244</v>
      </c>
      <c r="J26" s="1">
        <v>83</v>
      </c>
      <c r="K26" s="1">
        <v>77</v>
      </c>
      <c r="L26" s="1">
        <v>80</v>
      </c>
      <c r="M26" s="1">
        <f t="shared" si="1"/>
        <v>240</v>
      </c>
      <c r="N26" s="1">
        <f t="shared" si="2"/>
        <v>484</v>
      </c>
      <c r="O26" s="1">
        <v>81</v>
      </c>
      <c r="P26" s="1">
        <v>81</v>
      </c>
      <c r="Q26" s="1">
        <v>86</v>
      </c>
      <c r="R26" s="1">
        <f t="shared" si="3"/>
        <v>248</v>
      </c>
      <c r="S26" s="1">
        <v>90</v>
      </c>
      <c r="T26" s="1">
        <v>85</v>
      </c>
      <c r="U26" s="1">
        <v>92</v>
      </c>
      <c r="V26" s="1">
        <f t="shared" si="4"/>
        <v>267</v>
      </c>
      <c r="W26" s="1">
        <f t="shared" si="5"/>
        <v>515</v>
      </c>
      <c r="X26" s="1">
        <f t="shared" si="6"/>
        <v>999</v>
      </c>
      <c r="Y26" s="14"/>
      <c r="Z26" s="14">
        <f t="shared" si="7"/>
        <v>999</v>
      </c>
    </row>
    <row r="27" spans="1:26" ht="20.149999999999999" customHeight="1" x14ac:dyDescent="0.35">
      <c r="A27" s="1">
        <v>11</v>
      </c>
      <c r="B27" s="29">
        <v>19</v>
      </c>
      <c r="C27" s="24" t="s">
        <v>42</v>
      </c>
      <c r="D27" s="30">
        <v>1240</v>
      </c>
      <c r="E27" s="24" t="s">
        <v>5</v>
      </c>
      <c r="F27" s="1">
        <v>91</v>
      </c>
      <c r="G27" s="1">
        <v>91</v>
      </c>
      <c r="H27" s="1">
        <v>85</v>
      </c>
      <c r="I27" s="1">
        <f t="shared" si="0"/>
        <v>267</v>
      </c>
      <c r="J27" s="1">
        <v>82</v>
      </c>
      <c r="K27" s="1">
        <v>92</v>
      </c>
      <c r="L27" s="1">
        <v>68</v>
      </c>
      <c r="M27" s="1">
        <f t="shared" si="1"/>
        <v>242</v>
      </c>
      <c r="N27" s="1">
        <f t="shared" si="2"/>
        <v>509</v>
      </c>
      <c r="O27" s="1">
        <v>93</v>
      </c>
      <c r="P27" s="1">
        <v>84</v>
      </c>
      <c r="Q27" s="1">
        <v>87</v>
      </c>
      <c r="R27" s="1">
        <f t="shared" si="3"/>
        <v>264</v>
      </c>
      <c r="S27" s="1"/>
      <c r="T27" s="1"/>
      <c r="U27" s="1"/>
      <c r="V27" s="1">
        <f t="shared" si="4"/>
        <v>0</v>
      </c>
      <c r="W27" s="1">
        <f t="shared" si="5"/>
        <v>264</v>
      </c>
      <c r="X27" s="1">
        <f t="shared" si="6"/>
        <v>773</v>
      </c>
      <c r="Y27" s="14"/>
      <c r="Z27" s="14">
        <f t="shared" si="7"/>
        <v>773</v>
      </c>
    </row>
    <row r="28" spans="1:26" ht="20.149999999999999" customHeight="1" x14ac:dyDescent="0.35">
      <c r="A28" s="1">
        <v>12</v>
      </c>
      <c r="B28" s="29">
        <v>89</v>
      </c>
      <c r="C28" s="24" t="s">
        <v>51</v>
      </c>
      <c r="D28" s="30" t="s">
        <v>52</v>
      </c>
      <c r="E28" s="24" t="s">
        <v>3</v>
      </c>
      <c r="F28" s="1">
        <v>94</v>
      </c>
      <c r="G28" s="1">
        <v>93</v>
      </c>
      <c r="H28" s="1">
        <v>94</v>
      </c>
      <c r="I28" s="1">
        <f t="shared" si="0"/>
        <v>281</v>
      </c>
      <c r="J28" s="1">
        <v>94</v>
      </c>
      <c r="K28" s="1">
        <v>94</v>
      </c>
      <c r="L28" s="1">
        <v>89</v>
      </c>
      <c r="M28" s="1">
        <f t="shared" si="1"/>
        <v>277</v>
      </c>
      <c r="N28" s="1">
        <f t="shared" si="2"/>
        <v>558</v>
      </c>
      <c r="O28" s="1"/>
      <c r="P28" s="1"/>
      <c r="Q28" s="1"/>
      <c r="R28" s="1">
        <f t="shared" si="3"/>
        <v>0</v>
      </c>
      <c r="S28" s="1"/>
      <c r="T28" s="1"/>
      <c r="U28" s="1"/>
      <c r="V28" s="1">
        <f t="shared" si="4"/>
        <v>0</v>
      </c>
      <c r="W28" s="1">
        <f t="shared" si="5"/>
        <v>0</v>
      </c>
      <c r="X28" s="1">
        <f t="shared" si="6"/>
        <v>558</v>
      </c>
      <c r="Y28" s="14"/>
      <c r="Z28" s="14">
        <f t="shared" si="7"/>
        <v>558</v>
      </c>
    </row>
    <row r="29" spans="1:26" ht="20.149999999999999" customHeight="1" x14ac:dyDescent="0.35">
      <c r="A29" s="1">
        <v>13</v>
      </c>
      <c r="B29" s="29">
        <v>93</v>
      </c>
      <c r="C29" s="24" t="s">
        <v>54</v>
      </c>
      <c r="D29" s="30" t="s">
        <v>52</v>
      </c>
      <c r="E29" s="24" t="s">
        <v>3</v>
      </c>
      <c r="F29" s="1">
        <v>89</v>
      </c>
      <c r="G29" s="1">
        <v>93</v>
      </c>
      <c r="H29" s="1">
        <v>94</v>
      </c>
      <c r="I29" s="1">
        <f t="shared" si="0"/>
        <v>276</v>
      </c>
      <c r="J29" s="1">
        <v>96</v>
      </c>
      <c r="K29" s="1">
        <v>89</v>
      </c>
      <c r="L29" s="1">
        <v>92</v>
      </c>
      <c r="M29" s="1">
        <f t="shared" si="1"/>
        <v>277</v>
      </c>
      <c r="N29" s="1">
        <f t="shared" si="2"/>
        <v>553</v>
      </c>
      <c r="O29" s="1"/>
      <c r="P29" s="1"/>
      <c r="Q29" s="1"/>
      <c r="R29" s="1">
        <f t="shared" si="3"/>
        <v>0</v>
      </c>
      <c r="S29" s="1"/>
      <c r="T29" s="1"/>
      <c r="U29" s="1"/>
      <c r="V29" s="1">
        <f t="shared" si="4"/>
        <v>0</v>
      </c>
      <c r="W29" s="1">
        <f t="shared" si="5"/>
        <v>0</v>
      </c>
      <c r="X29" s="1">
        <f t="shared" si="6"/>
        <v>553</v>
      </c>
      <c r="Y29" s="14"/>
      <c r="Z29" s="14">
        <f t="shared" si="7"/>
        <v>553</v>
      </c>
    </row>
    <row r="30" spans="1:26" ht="20.149999999999999" customHeight="1" x14ac:dyDescent="0.35">
      <c r="A30" s="1">
        <v>14</v>
      </c>
      <c r="B30" s="29">
        <v>92</v>
      </c>
      <c r="C30" s="24" t="s">
        <v>53</v>
      </c>
      <c r="D30" s="30" t="s">
        <v>52</v>
      </c>
      <c r="E30" s="24" t="s">
        <v>3</v>
      </c>
      <c r="F30" s="1">
        <v>88</v>
      </c>
      <c r="G30" s="1">
        <v>89</v>
      </c>
      <c r="H30" s="1">
        <v>78</v>
      </c>
      <c r="I30" s="1">
        <f t="shared" si="0"/>
        <v>255</v>
      </c>
      <c r="J30" s="1">
        <v>82</v>
      </c>
      <c r="K30" s="1">
        <v>84</v>
      </c>
      <c r="L30" s="1">
        <v>91</v>
      </c>
      <c r="M30" s="1">
        <f t="shared" si="1"/>
        <v>257</v>
      </c>
      <c r="N30" s="1">
        <f t="shared" si="2"/>
        <v>512</v>
      </c>
      <c r="O30" s="1"/>
      <c r="P30" s="1"/>
      <c r="Q30" s="1"/>
      <c r="R30" s="1">
        <f t="shared" si="3"/>
        <v>0</v>
      </c>
      <c r="S30" s="1"/>
      <c r="T30" s="1"/>
      <c r="U30" s="1"/>
      <c r="V30" s="1">
        <f t="shared" si="4"/>
        <v>0</v>
      </c>
      <c r="W30" s="1">
        <f t="shared" si="5"/>
        <v>0</v>
      </c>
      <c r="X30" s="1">
        <f t="shared" si="6"/>
        <v>512</v>
      </c>
      <c r="Y30" s="14"/>
      <c r="Z30" s="14">
        <f t="shared" si="7"/>
        <v>512</v>
      </c>
    </row>
    <row r="31" spans="1:26" x14ac:dyDescent="0.35">
      <c r="X31"/>
      <c r="Y31"/>
      <c r="Z31"/>
    </row>
  </sheetData>
  <phoneticPr fontId="0" type="noConversion"/>
  <printOptions horizontalCentered="1"/>
  <pageMargins left="0" right="0" top="1" bottom="0.25" header="0.5" footer="0.5"/>
  <pageSetup scale="9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zoomScaleNormal="100" workbookViewId="0"/>
  </sheetViews>
  <sheetFormatPr defaultRowHeight="13" x14ac:dyDescent="0.3"/>
  <cols>
    <col min="1" max="2" width="7.453125" customWidth="1"/>
    <col min="3" max="3" width="28.1796875" style="49" customWidth="1"/>
    <col min="4" max="4" width="11.54296875" customWidth="1"/>
    <col min="5" max="8" width="9.26953125" bestFit="1" customWidth="1"/>
    <col min="9" max="9" width="9.453125" bestFit="1" customWidth="1"/>
    <col min="10" max="14" width="9.26953125" bestFit="1" customWidth="1"/>
    <col min="15" max="15" width="14.54296875" style="47" customWidth="1"/>
    <col min="16" max="16" width="9.26953125" style="47" bestFit="1" customWidth="1"/>
    <col min="17" max="17" width="11.7265625" style="47" customWidth="1"/>
  </cols>
  <sheetData>
    <row r="1" spans="1:17" ht="17.5" x14ac:dyDescent="0.35">
      <c r="I1" s="48" t="s">
        <v>173</v>
      </c>
    </row>
    <row r="2" spans="1:17" ht="15.5" x14ac:dyDescent="0.35">
      <c r="H2" s="111">
        <v>39897</v>
      </c>
      <c r="I2" s="112"/>
      <c r="J2" s="112"/>
    </row>
    <row r="4" spans="1:17" s="51" customFormat="1" ht="18" x14ac:dyDescent="0.4">
      <c r="A4" s="48" t="s">
        <v>141</v>
      </c>
      <c r="B4" s="48" t="s">
        <v>7</v>
      </c>
      <c r="C4" s="50"/>
      <c r="E4" s="48">
        <v>1</v>
      </c>
      <c r="F4" s="48">
        <v>2</v>
      </c>
      <c r="G4" s="48">
        <v>3</v>
      </c>
      <c r="H4" s="48">
        <v>4</v>
      </c>
      <c r="I4" s="48">
        <v>5</v>
      </c>
      <c r="J4" s="48">
        <v>6</v>
      </c>
      <c r="K4" s="48">
        <v>7</v>
      </c>
      <c r="L4" s="48">
        <v>8</v>
      </c>
      <c r="M4" s="48">
        <v>9</v>
      </c>
      <c r="N4" s="48">
        <v>10</v>
      </c>
      <c r="O4" s="48" t="s">
        <v>137</v>
      </c>
      <c r="P4" s="48" t="s">
        <v>138</v>
      </c>
      <c r="Q4" s="48" t="s">
        <v>139</v>
      </c>
    </row>
    <row r="5" spans="1:17" s="95" customFormat="1" ht="20" x14ac:dyDescent="0.4">
      <c r="A5" s="90">
        <v>1</v>
      </c>
      <c r="B5" s="91">
        <v>15</v>
      </c>
      <c r="C5" s="99" t="s">
        <v>105</v>
      </c>
      <c r="D5" s="100">
        <v>29862</v>
      </c>
      <c r="E5" s="93">
        <v>9.3000000000000007</v>
      </c>
      <c r="F5" s="93">
        <v>10.1</v>
      </c>
      <c r="G5" s="93">
        <v>9.5</v>
      </c>
      <c r="H5" s="93">
        <v>10.3</v>
      </c>
      <c r="I5" s="93">
        <v>9.3000000000000007</v>
      </c>
      <c r="J5" s="93">
        <v>10.1</v>
      </c>
      <c r="K5" s="93">
        <v>10.6</v>
      </c>
      <c r="L5" s="93">
        <v>9.6</v>
      </c>
      <c r="M5" s="93">
        <v>10</v>
      </c>
      <c r="N5" s="93">
        <v>9.9</v>
      </c>
      <c r="O5" s="91">
        <v>1150</v>
      </c>
      <c r="P5" s="93">
        <f t="shared" ref="P5:P12" si="0">SUM(E5:N5)</f>
        <v>98.7</v>
      </c>
      <c r="Q5" s="94">
        <f t="shared" ref="Q5:Q12" si="1">O5+P5</f>
        <v>1248.7</v>
      </c>
    </row>
    <row r="6" spans="1:17" s="95" customFormat="1" ht="20" x14ac:dyDescent="0.4">
      <c r="A6" s="90">
        <v>2</v>
      </c>
      <c r="B6" s="91">
        <v>14</v>
      </c>
      <c r="C6" s="99" t="s">
        <v>104</v>
      </c>
      <c r="D6" s="100">
        <v>28605</v>
      </c>
      <c r="E6" s="93">
        <v>9.8000000000000007</v>
      </c>
      <c r="F6" s="93">
        <v>7.9</v>
      </c>
      <c r="G6" s="93">
        <v>10.4</v>
      </c>
      <c r="H6" s="93">
        <v>9.8000000000000007</v>
      </c>
      <c r="I6" s="93">
        <v>9.4</v>
      </c>
      <c r="J6" s="93">
        <v>10.3</v>
      </c>
      <c r="K6" s="93">
        <v>10.4</v>
      </c>
      <c r="L6" s="93">
        <v>9.1</v>
      </c>
      <c r="M6" s="93">
        <v>8.8000000000000007</v>
      </c>
      <c r="N6" s="93">
        <v>9.1999999999999993</v>
      </c>
      <c r="O6" s="91">
        <v>1140</v>
      </c>
      <c r="P6" s="93">
        <f t="shared" si="0"/>
        <v>95.100000000000009</v>
      </c>
      <c r="Q6" s="94">
        <f t="shared" si="1"/>
        <v>1235.0999999999999</v>
      </c>
    </row>
    <row r="7" spans="1:17" s="95" customFormat="1" ht="20" x14ac:dyDescent="0.4">
      <c r="A7" s="90">
        <v>3</v>
      </c>
      <c r="B7" s="91">
        <v>67</v>
      </c>
      <c r="C7" s="99" t="s">
        <v>135</v>
      </c>
      <c r="D7" s="90">
        <v>15397</v>
      </c>
      <c r="E7" s="93">
        <v>8.9</v>
      </c>
      <c r="F7" s="93">
        <v>10</v>
      </c>
      <c r="G7" s="93">
        <v>9.8000000000000007</v>
      </c>
      <c r="H7" s="93">
        <v>10.5</v>
      </c>
      <c r="I7" s="93">
        <v>9.9</v>
      </c>
      <c r="J7" s="93">
        <v>9.6</v>
      </c>
      <c r="K7" s="93">
        <v>10.4</v>
      </c>
      <c r="L7" s="93">
        <v>10.1</v>
      </c>
      <c r="M7" s="93">
        <v>10.4</v>
      </c>
      <c r="N7" s="93">
        <v>9.9</v>
      </c>
      <c r="O7" s="91">
        <v>1130</v>
      </c>
      <c r="P7" s="93">
        <f t="shared" si="0"/>
        <v>99.500000000000014</v>
      </c>
      <c r="Q7" s="94">
        <f t="shared" si="1"/>
        <v>1229.5</v>
      </c>
    </row>
    <row r="8" spans="1:17" s="95" customFormat="1" ht="20" x14ac:dyDescent="0.4">
      <c r="A8" s="90">
        <v>4</v>
      </c>
      <c r="B8" s="91">
        <v>27</v>
      </c>
      <c r="C8" s="99" t="s">
        <v>109</v>
      </c>
      <c r="D8" s="90">
        <v>100294</v>
      </c>
      <c r="E8" s="93">
        <v>9.9</v>
      </c>
      <c r="F8" s="93">
        <v>8.6999999999999993</v>
      </c>
      <c r="G8" s="93">
        <v>10.199999999999999</v>
      </c>
      <c r="H8" s="93">
        <v>10.3</v>
      </c>
      <c r="I8" s="93">
        <v>9.1</v>
      </c>
      <c r="J8" s="93">
        <v>9.1</v>
      </c>
      <c r="K8" s="93">
        <v>8.9</v>
      </c>
      <c r="L8" s="93">
        <v>9.6999999999999993</v>
      </c>
      <c r="M8" s="93">
        <v>10</v>
      </c>
      <c r="N8" s="93">
        <v>9.1</v>
      </c>
      <c r="O8" s="91">
        <v>1130</v>
      </c>
      <c r="P8" s="93">
        <f t="shared" si="0"/>
        <v>95</v>
      </c>
      <c r="Q8" s="94">
        <f t="shared" si="1"/>
        <v>1225</v>
      </c>
    </row>
    <row r="9" spans="1:17" s="95" customFormat="1" ht="20" x14ac:dyDescent="0.4">
      <c r="A9" s="90">
        <v>5</v>
      </c>
      <c r="B9" s="91">
        <v>48</v>
      </c>
      <c r="C9" s="99" t="s">
        <v>115</v>
      </c>
      <c r="D9" s="90">
        <v>31689</v>
      </c>
      <c r="E9" s="93">
        <v>9.8000000000000007</v>
      </c>
      <c r="F9" s="93">
        <v>8.5</v>
      </c>
      <c r="G9" s="93">
        <v>9.6</v>
      </c>
      <c r="H9" s="93">
        <v>8.4</v>
      </c>
      <c r="I9" s="93">
        <v>8.6999999999999993</v>
      </c>
      <c r="J9" s="93">
        <v>8.6999999999999993</v>
      </c>
      <c r="K9" s="93">
        <v>10.4</v>
      </c>
      <c r="L9" s="93">
        <v>9.5</v>
      </c>
      <c r="M9" s="93">
        <v>9.5</v>
      </c>
      <c r="N9" s="93">
        <v>9.3000000000000007</v>
      </c>
      <c r="O9" s="91">
        <v>1130</v>
      </c>
      <c r="P9" s="93">
        <f t="shared" si="0"/>
        <v>92.4</v>
      </c>
      <c r="Q9" s="94">
        <f t="shared" si="1"/>
        <v>1222.4000000000001</v>
      </c>
    </row>
    <row r="10" spans="1:17" s="95" customFormat="1" ht="20" x14ac:dyDescent="0.4">
      <c r="A10" s="90">
        <v>6</v>
      </c>
      <c r="B10" s="91">
        <v>17</v>
      </c>
      <c r="C10" s="99" t="s">
        <v>106</v>
      </c>
      <c r="D10" s="90">
        <v>29145</v>
      </c>
      <c r="E10" s="93">
        <v>10.1</v>
      </c>
      <c r="F10" s="93">
        <v>9.6999999999999993</v>
      </c>
      <c r="G10" s="93">
        <v>10.6</v>
      </c>
      <c r="H10" s="93">
        <v>10.4</v>
      </c>
      <c r="I10" s="93">
        <v>10</v>
      </c>
      <c r="J10" s="93">
        <v>10.6</v>
      </c>
      <c r="K10" s="93">
        <v>9.6</v>
      </c>
      <c r="L10" s="93">
        <v>9.6999999999999993</v>
      </c>
      <c r="M10" s="93">
        <v>9.5</v>
      </c>
      <c r="N10" s="93">
        <v>10</v>
      </c>
      <c r="O10" s="91">
        <v>1116</v>
      </c>
      <c r="P10" s="93">
        <f t="shared" si="0"/>
        <v>100.2</v>
      </c>
      <c r="Q10" s="94">
        <f t="shared" si="1"/>
        <v>1216.2</v>
      </c>
    </row>
    <row r="11" spans="1:17" s="95" customFormat="1" ht="20" x14ac:dyDescent="0.4">
      <c r="A11" s="90">
        <v>7</v>
      </c>
      <c r="B11" s="91">
        <v>43</v>
      </c>
      <c r="C11" s="99" t="s">
        <v>113</v>
      </c>
      <c r="D11" s="100">
        <v>24473</v>
      </c>
      <c r="E11" s="93">
        <v>10.199999999999999</v>
      </c>
      <c r="F11" s="93">
        <v>10.7</v>
      </c>
      <c r="G11" s="93">
        <v>7.9</v>
      </c>
      <c r="H11" s="93">
        <v>10.5</v>
      </c>
      <c r="I11" s="93">
        <v>8.9</v>
      </c>
      <c r="J11" s="93">
        <v>9.3000000000000007</v>
      </c>
      <c r="K11" s="93">
        <v>8.1</v>
      </c>
      <c r="L11" s="93">
        <v>7.4</v>
      </c>
      <c r="M11" s="93">
        <v>9.3000000000000007</v>
      </c>
      <c r="N11" s="93">
        <v>7.9</v>
      </c>
      <c r="O11" s="91">
        <v>1110</v>
      </c>
      <c r="P11" s="93">
        <f t="shared" si="0"/>
        <v>90.2</v>
      </c>
      <c r="Q11" s="94">
        <f t="shared" si="1"/>
        <v>1200.2</v>
      </c>
    </row>
    <row r="12" spans="1:17" s="95" customFormat="1" ht="20" x14ac:dyDescent="0.4">
      <c r="A12" s="90">
        <v>8</v>
      </c>
      <c r="B12" s="91">
        <v>22</v>
      </c>
      <c r="C12" s="99" t="s">
        <v>108</v>
      </c>
      <c r="D12" s="90">
        <v>29769</v>
      </c>
      <c r="E12" s="93">
        <v>8.8000000000000007</v>
      </c>
      <c r="F12" s="93">
        <v>9.6999999999999993</v>
      </c>
      <c r="G12" s="93">
        <v>8.4</v>
      </c>
      <c r="H12" s="93">
        <v>9.5</v>
      </c>
      <c r="I12" s="93">
        <v>10.1</v>
      </c>
      <c r="J12" s="93">
        <v>9.3000000000000007</v>
      </c>
      <c r="K12" s="93">
        <v>10.3</v>
      </c>
      <c r="L12" s="93">
        <v>9.8000000000000007</v>
      </c>
      <c r="M12" s="93">
        <v>8.1999999999999993</v>
      </c>
      <c r="N12" s="93">
        <v>10.1</v>
      </c>
      <c r="O12" s="91">
        <v>1097</v>
      </c>
      <c r="P12" s="93">
        <f t="shared" si="0"/>
        <v>94.199999999999989</v>
      </c>
      <c r="Q12" s="94">
        <f t="shared" si="1"/>
        <v>1191.2</v>
      </c>
    </row>
    <row r="50" spans="1:17" ht="11.25" customHeight="1" x14ac:dyDescent="0.3"/>
    <row r="60" spans="1:17" ht="17.5" x14ac:dyDescent="0.35">
      <c r="I60" s="48" t="s">
        <v>174</v>
      </c>
    </row>
    <row r="61" spans="1:17" ht="15.5" x14ac:dyDescent="0.35">
      <c r="H61" s="111">
        <v>39898</v>
      </c>
      <c r="I61" s="112"/>
      <c r="J61" s="112"/>
    </row>
    <row r="63" spans="1:17" s="51" customFormat="1" ht="18" x14ac:dyDescent="0.4">
      <c r="A63" s="48" t="s">
        <v>141</v>
      </c>
      <c r="B63" s="48" t="s">
        <v>7</v>
      </c>
      <c r="C63" s="50"/>
      <c r="E63" s="48">
        <v>1</v>
      </c>
      <c r="F63" s="48">
        <v>2</v>
      </c>
      <c r="G63" s="48">
        <v>3</v>
      </c>
      <c r="H63" s="48">
        <v>4</v>
      </c>
      <c r="I63" s="48">
        <v>5</v>
      </c>
      <c r="J63" s="48">
        <v>6</v>
      </c>
      <c r="K63" s="48">
        <v>7</v>
      </c>
      <c r="L63" s="48">
        <v>8</v>
      </c>
      <c r="M63" s="48">
        <v>9</v>
      </c>
      <c r="N63" s="48">
        <v>10</v>
      </c>
      <c r="O63" s="48" t="s">
        <v>137</v>
      </c>
      <c r="P63" s="48" t="s">
        <v>138</v>
      </c>
      <c r="Q63" s="48" t="s">
        <v>139</v>
      </c>
    </row>
    <row r="64" spans="1:17" s="78" customFormat="1" ht="20" x14ac:dyDescent="0.4">
      <c r="A64" s="80">
        <v>1</v>
      </c>
      <c r="B64" s="90"/>
      <c r="C64" s="99"/>
      <c r="D64" s="101"/>
      <c r="E64" s="84"/>
      <c r="F64" s="85"/>
      <c r="G64" s="85"/>
      <c r="H64" s="85"/>
      <c r="I64" s="85"/>
      <c r="J64" s="85"/>
      <c r="K64" s="85"/>
      <c r="L64" s="85"/>
      <c r="M64" s="85"/>
      <c r="N64" s="85"/>
      <c r="O64" s="86"/>
      <c r="P64" s="85">
        <f t="shared" ref="P64:P71" si="2">SUM(E64:N64)</f>
        <v>0</v>
      </c>
      <c r="Q64" s="87">
        <f t="shared" ref="Q64:Q71" si="3">O64+P64</f>
        <v>0</v>
      </c>
    </row>
    <row r="65" spans="1:21" s="78" customFormat="1" ht="20" x14ac:dyDescent="0.4">
      <c r="A65" s="80">
        <v>2</v>
      </c>
      <c r="B65" s="90"/>
      <c r="C65" s="99"/>
      <c r="D65" s="101"/>
      <c r="E65" s="84"/>
      <c r="F65" s="85"/>
      <c r="G65" s="85"/>
      <c r="H65" s="85"/>
      <c r="I65" s="85"/>
      <c r="J65" s="85"/>
      <c r="K65" s="85"/>
      <c r="L65" s="85"/>
      <c r="M65" s="85"/>
      <c r="N65" s="85"/>
      <c r="O65" s="86"/>
      <c r="P65" s="85">
        <f t="shared" si="2"/>
        <v>0</v>
      </c>
      <c r="Q65" s="87">
        <f t="shared" si="3"/>
        <v>0</v>
      </c>
    </row>
    <row r="66" spans="1:21" s="78" customFormat="1" ht="20" x14ac:dyDescent="0.4">
      <c r="A66" s="80">
        <v>3</v>
      </c>
      <c r="B66" s="90"/>
      <c r="C66" s="99"/>
      <c r="D66" s="102"/>
      <c r="E66" s="84"/>
      <c r="F66" s="85"/>
      <c r="G66" s="85"/>
      <c r="H66" s="85"/>
      <c r="I66" s="85"/>
      <c r="J66" s="85"/>
      <c r="K66" s="85"/>
      <c r="L66" s="85"/>
      <c r="M66" s="85"/>
      <c r="N66" s="85"/>
      <c r="O66" s="86"/>
      <c r="P66" s="85">
        <f t="shared" si="2"/>
        <v>0</v>
      </c>
      <c r="Q66" s="87">
        <f t="shared" si="3"/>
        <v>0</v>
      </c>
    </row>
    <row r="67" spans="1:21" s="78" customFormat="1" ht="20" x14ac:dyDescent="0.4">
      <c r="A67" s="80">
        <v>4</v>
      </c>
      <c r="B67" s="90"/>
      <c r="C67" s="99"/>
      <c r="D67" s="101"/>
      <c r="E67" s="84"/>
      <c r="F67" s="85"/>
      <c r="G67" s="85"/>
      <c r="H67" s="85"/>
      <c r="I67" s="85"/>
      <c r="J67" s="85"/>
      <c r="K67" s="85"/>
      <c r="L67" s="85"/>
      <c r="M67" s="85"/>
      <c r="N67" s="85"/>
      <c r="O67" s="86"/>
      <c r="P67" s="85">
        <f t="shared" si="2"/>
        <v>0</v>
      </c>
      <c r="Q67" s="87">
        <f t="shared" si="3"/>
        <v>0</v>
      </c>
    </row>
    <row r="68" spans="1:21" s="78" customFormat="1" ht="20" x14ac:dyDescent="0.4">
      <c r="A68" s="80">
        <v>5</v>
      </c>
      <c r="B68" s="90"/>
      <c r="C68" s="99"/>
      <c r="D68" s="101"/>
      <c r="E68" s="84"/>
      <c r="F68" s="85"/>
      <c r="G68" s="85"/>
      <c r="H68" s="85"/>
      <c r="I68" s="85"/>
      <c r="J68" s="85"/>
      <c r="K68" s="85"/>
      <c r="L68" s="85"/>
      <c r="M68" s="85"/>
      <c r="N68" s="85"/>
      <c r="O68" s="86"/>
      <c r="P68" s="85">
        <f t="shared" si="2"/>
        <v>0</v>
      </c>
      <c r="Q68" s="87">
        <f t="shared" si="3"/>
        <v>0</v>
      </c>
    </row>
    <row r="69" spans="1:21" s="78" customFormat="1" ht="20" x14ac:dyDescent="0.4">
      <c r="A69" s="80">
        <v>6</v>
      </c>
      <c r="B69" s="90"/>
      <c r="C69" s="99"/>
      <c r="D69" s="101"/>
      <c r="E69" s="84"/>
      <c r="F69" s="85"/>
      <c r="G69" s="85"/>
      <c r="H69" s="85"/>
      <c r="I69" s="85"/>
      <c r="J69" s="85"/>
      <c r="K69" s="85"/>
      <c r="L69" s="85"/>
      <c r="M69" s="85"/>
      <c r="N69" s="85"/>
      <c r="O69" s="86"/>
      <c r="P69" s="85">
        <f t="shared" si="2"/>
        <v>0</v>
      </c>
      <c r="Q69" s="87">
        <f t="shared" si="3"/>
        <v>0</v>
      </c>
    </row>
    <row r="70" spans="1:21" s="78" customFormat="1" ht="20" x14ac:dyDescent="0.4">
      <c r="A70" s="80">
        <v>7</v>
      </c>
      <c r="B70" s="90"/>
      <c r="C70" s="99"/>
      <c r="D70" s="101"/>
      <c r="E70" s="84"/>
      <c r="F70" s="85"/>
      <c r="G70" s="85"/>
      <c r="H70" s="85"/>
      <c r="I70" s="85"/>
      <c r="J70" s="85"/>
      <c r="K70" s="85"/>
      <c r="L70" s="85"/>
      <c r="M70" s="85"/>
      <c r="N70" s="85"/>
      <c r="O70" s="86"/>
      <c r="P70" s="85">
        <f t="shared" si="2"/>
        <v>0</v>
      </c>
      <c r="Q70" s="87">
        <f t="shared" si="3"/>
        <v>0</v>
      </c>
    </row>
    <row r="71" spans="1:21" s="78" customFormat="1" ht="20" x14ac:dyDescent="0.4">
      <c r="A71" s="80">
        <v>8</v>
      </c>
      <c r="B71" s="90"/>
      <c r="C71" s="99"/>
      <c r="D71" s="101"/>
      <c r="E71" s="84"/>
      <c r="F71" s="85"/>
      <c r="G71" s="85"/>
      <c r="H71" s="85"/>
      <c r="I71" s="85"/>
      <c r="J71" s="85"/>
      <c r="K71" s="85"/>
      <c r="L71" s="85"/>
      <c r="M71" s="85"/>
      <c r="N71" s="85"/>
      <c r="O71" s="86"/>
      <c r="P71" s="85">
        <f t="shared" si="2"/>
        <v>0</v>
      </c>
      <c r="Q71" s="87">
        <f t="shared" si="3"/>
        <v>0</v>
      </c>
    </row>
    <row r="73" spans="1:21" ht="15.5" x14ac:dyDescent="0.35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1" ht="15.5" x14ac:dyDescent="0.35">
      <c r="B74" s="29"/>
      <c r="C74" s="24"/>
      <c r="D74" s="30"/>
      <c r="E74" s="24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5.5" x14ac:dyDescent="0.35">
      <c r="B75" s="29"/>
      <c r="C75" s="24"/>
      <c r="D75" s="30"/>
      <c r="E75" s="2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5" x14ac:dyDescent="0.35">
      <c r="B76" s="29"/>
      <c r="C76" s="24"/>
      <c r="D76" s="30"/>
      <c r="E76" s="24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5.5" x14ac:dyDescent="0.35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1" ht="15.5" x14ac:dyDescent="0.35">
      <c r="B78" s="29"/>
      <c r="C78" s="24"/>
      <c r="D78" s="30"/>
      <c r="E78" s="24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5.5" x14ac:dyDescent="0.35">
      <c r="B79" s="29"/>
      <c r="C79" s="24"/>
      <c r="D79" s="32"/>
      <c r="E79" s="2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5.5" x14ac:dyDescent="0.35">
      <c r="B80" s="29"/>
      <c r="C80" s="24"/>
      <c r="D80" s="30"/>
      <c r="E80" s="2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2:21" ht="15.5" x14ac:dyDescent="0.35">
      <c r="B81" s="29"/>
      <c r="C81" s="24"/>
      <c r="D81" s="30"/>
      <c r="E81" s="2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2:21" ht="15.5" x14ac:dyDescent="0.35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2:21" ht="15.5" x14ac:dyDescent="0.35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2:21" ht="15.5" x14ac:dyDescent="0.35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2:21" ht="15.5" x14ac:dyDescent="0.35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2:21" ht="15.5" x14ac:dyDescent="0.35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2:21" ht="15.5" x14ac:dyDescent="0.35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2:21" ht="15.5" x14ac:dyDescent="0.35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2:21" ht="15.5" x14ac:dyDescent="0.35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</sheetData>
  <mergeCells count="2">
    <mergeCell ref="H2:J2"/>
    <mergeCell ref="H61:J61"/>
  </mergeCells>
  <phoneticPr fontId="12" type="noConversion"/>
  <conditionalFormatting sqref="F73:T89 U74:U76 U78:U89 O5:O6">
    <cfRule type="cellIs" dxfId="3" priority="1" stopIfTrue="1" operator="equal">
      <formula>100</formula>
    </cfRule>
  </conditionalFormatting>
  <pageMargins left="0.75" right="0.75" top="1" bottom="1" header="0.5" footer="0.5"/>
  <pageSetup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83"/>
  <sheetViews>
    <sheetView zoomScale="75" workbookViewId="0"/>
  </sheetViews>
  <sheetFormatPr defaultRowHeight="17.25" customHeight="1" x14ac:dyDescent="0.35"/>
  <cols>
    <col min="1" max="2" width="5.1796875" customWidth="1"/>
    <col min="3" max="3" width="21.81640625" bestFit="1" customWidth="1"/>
    <col min="4" max="4" width="11.54296875" customWidth="1"/>
    <col min="5" max="5" width="5.1796875" customWidth="1"/>
    <col min="6" max="10" width="5.1796875" style="1" customWidth="1"/>
    <col min="11" max="14" width="3.81640625" style="1" customWidth="1"/>
    <col min="15" max="15" width="5" style="1" customWidth="1"/>
    <col min="16" max="17" width="5.1796875" style="1" customWidth="1"/>
    <col min="18" max="18" width="4.54296875" style="1" customWidth="1"/>
    <col min="19" max="19" width="3.81640625" style="1" customWidth="1"/>
    <col min="20" max="20" width="5" style="1" customWidth="1"/>
    <col min="21" max="21" width="6.453125" style="1" customWidth="1"/>
    <col min="22" max="26" width="5.1796875" style="1" customWidth="1"/>
    <col min="27" max="30" width="3.81640625" style="1" customWidth="1"/>
    <col min="31" max="31" width="5.1796875" style="1" customWidth="1"/>
    <col min="32" max="33" width="5.1796875" style="2" customWidth="1"/>
    <col min="34" max="34" width="3.81640625" style="2" customWidth="1"/>
    <col min="35" max="35" width="5.1796875" style="2" customWidth="1"/>
    <col min="36" max="36" width="5.1796875" style="2" bestFit="1" customWidth="1"/>
    <col min="37" max="37" width="6.453125" style="2" bestFit="1" customWidth="1"/>
    <col min="38" max="38" width="6.7265625" style="2" bestFit="1" customWidth="1"/>
    <col min="39" max="39" width="7.1796875" style="2" customWidth="1"/>
    <col min="40" max="40" width="6.7265625" style="3" customWidth="1"/>
    <col min="41" max="41" width="8.26953125" style="2" customWidth="1"/>
  </cols>
  <sheetData>
    <row r="1" spans="1:43" ht="17.25" customHeight="1" x14ac:dyDescent="0.4">
      <c r="A1" s="6" t="s">
        <v>37</v>
      </c>
      <c r="B1" s="6"/>
      <c r="C1" s="6"/>
      <c r="D1" s="6"/>
      <c r="E1" s="6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5"/>
      <c r="AO1" s="11"/>
      <c r="AP1" s="2"/>
      <c r="AQ1" s="2"/>
    </row>
    <row r="2" spans="1:43" ht="17.25" customHeight="1" x14ac:dyDescent="0.4">
      <c r="A2" s="6" t="s">
        <v>38</v>
      </c>
      <c r="B2" s="6"/>
      <c r="C2" s="6"/>
      <c r="D2" s="6"/>
      <c r="E2" s="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5"/>
      <c r="AO2" s="11"/>
      <c r="AP2" s="2"/>
      <c r="AQ2" s="2"/>
    </row>
    <row r="3" spans="1:43" s="13" customFormat="1" ht="17.149999999999999" customHeight="1" x14ac:dyDescent="0.35">
      <c r="A3" s="9"/>
      <c r="B3" s="9"/>
      <c r="C3" s="9"/>
      <c r="D3" s="9"/>
      <c r="E3" s="9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5"/>
      <c r="AO3" s="11"/>
      <c r="AP3" s="2"/>
      <c r="AQ3" s="2"/>
    </row>
    <row r="4" spans="1:43" ht="17.25" customHeight="1" x14ac:dyDescent="0.4">
      <c r="A4" s="7" t="s">
        <v>175</v>
      </c>
      <c r="B4" s="7"/>
      <c r="C4" s="7"/>
      <c r="D4" s="7"/>
      <c r="E4" s="7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5"/>
      <c r="AO4" s="11"/>
      <c r="AP4" s="2"/>
      <c r="AQ4" s="2"/>
    </row>
    <row r="5" spans="1:43" ht="17.25" customHeight="1" x14ac:dyDescent="0.4">
      <c r="A5" s="7" t="s">
        <v>56</v>
      </c>
      <c r="B5" s="7"/>
      <c r="C5" s="7"/>
      <c r="D5" s="7"/>
      <c r="E5" s="7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5"/>
      <c r="AO5" s="11"/>
      <c r="AP5" s="2"/>
      <c r="AQ5" s="2"/>
    </row>
    <row r="6" spans="1:43" s="28" customFormat="1" ht="10" customHeight="1" x14ac:dyDescent="0.25">
      <c r="A6" s="26"/>
      <c r="B6" s="26"/>
      <c r="C6" s="26"/>
      <c r="D6" s="26"/>
      <c r="E6" s="26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O6" s="27"/>
    </row>
    <row r="7" spans="1:43" s="3" customFormat="1" ht="17.25" customHeight="1" x14ac:dyDescent="0.3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O7" s="4"/>
    </row>
    <row r="8" spans="1:43" s="3" customFormat="1" ht="17.25" customHeight="1" x14ac:dyDescent="0.35">
      <c r="A8" s="12" t="s">
        <v>27</v>
      </c>
      <c r="B8" s="12"/>
      <c r="C8" s="12"/>
      <c r="D8" s="12" t="s">
        <v>105</v>
      </c>
      <c r="E8" s="12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O8" s="16"/>
    </row>
    <row r="9" spans="1:43" s="3" customFormat="1" ht="17.25" customHeight="1" x14ac:dyDescent="0.35">
      <c r="A9" s="12" t="s">
        <v>28</v>
      </c>
      <c r="B9" s="12"/>
      <c r="C9" s="12"/>
      <c r="D9" s="12" t="s">
        <v>115</v>
      </c>
      <c r="E9" s="12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O9" s="16"/>
    </row>
    <row r="10" spans="1:43" s="3" customFormat="1" ht="17.25" customHeight="1" x14ac:dyDescent="0.35">
      <c r="A10" s="12" t="s">
        <v>29</v>
      </c>
      <c r="B10" s="12"/>
      <c r="C10" s="12"/>
      <c r="D10" s="12" t="s">
        <v>104</v>
      </c>
      <c r="E10" s="1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O10" s="18"/>
    </row>
    <row r="11" spans="1:43" s="3" customFormat="1" ht="17.25" customHeight="1" x14ac:dyDescent="0.35"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M11" s="3" t="s">
        <v>17</v>
      </c>
      <c r="AN11" s="3" t="s">
        <v>17</v>
      </c>
    </row>
    <row r="12" spans="1:43" s="3" customFormat="1" ht="17.25" customHeight="1" x14ac:dyDescent="0.35">
      <c r="A12" s="4" t="s">
        <v>13</v>
      </c>
      <c r="B12" s="4" t="s">
        <v>7</v>
      </c>
      <c r="C12" s="12" t="s">
        <v>6</v>
      </c>
      <c r="D12" s="4" t="s">
        <v>8</v>
      </c>
      <c r="E12" s="4" t="s">
        <v>9</v>
      </c>
      <c r="F12" s="4">
        <v>1</v>
      </c>
      <c r="G12" s="4">
        <v>2</v>
      </c>
      <c r="H12" s="4">
        <v>3</v>
      </c>
      <c r="I12" s="4">
        <v>4</v>
      </c>
      <c r="J12" s="41" t="s">
        <v>34</v>
      </c>
      <c r="K12" s="4">
        <v>1</v>
      </c>
      <c r="L12" s="4">
        <v>2</v>
      </c>
      <c r="M12" s="4">
        <v>3</v>
      </c>
      <c r="N12" s="4">
        <v>4</v>
      </c>
      <c r="O12" s="42" t="s">
        <v>35</v>
      </c>
      <c r="P12" s="4">
        <v>1</v>
      </c>
      <c r="Q12" s="4">
        <v>2</v>
      </c>
      <c r="R12" s="4">
        <v>3</v>
      </c>
      <c r="S12" s="4">
        <v>4</v>
      </c>
      <c r="T12" s="43" t="s">
        <v>36</v>
      </c>
      <c r="U12" s="4" t="s">
        <v>14</v>
      </c>
      <c r="V12" s="4">
        <v>1</v>
      </c>
      <c r="W12" s="4">
        <v>2</v>
      </c>
      <c r="X12" s="4">
        <v>3</v>
      </c>
      <c r="Y12" s="4">
        <v>4</v>
      </c>
      <c r="Z12" s="41" t="s">
        <v>34</v>
      </c>
      <c r="AA12" s="4">
        <v>1</v>
      </c>
      <c r="AB12" s="4">
        <v>2</v>
      </c>
      <c r="AC12" s="4">
        <v>3</v>
      </c>
      <c r="AD12" s="4">
        <v>4</v>
      </c>
      <c r="AE12" s="42" t="s">
        <v>35</v>
      </c>
      <c r="AF12" s="4">
        <v>1</v>
      </c>
      <c r="AG12" s="4">
        <v>2</v>
      </c>
      <c r="AH12" s="4">
        <v>3</v>
      </c>
      <c r="AI12" s="4">
        <v>4</v>
      </c>
      <c r="AJ12" s="43" t="s">
        <v>36</v>
      </c>
      <c r="AK12" s="4" t="s">
        <v>15</v>
      </c>
      <c r="AL12" s="3" t="s">
        <v>16</v>
      </c>
      <c r="AM12" s="3" t="s">
        <v>146</v>
      </c>
      <c r="AN12" s="3" t="s">
        <v>148</v>
      </c>
      <c r="AO12" s="3" t="s">
        <v>16</v>
      </c>
    </row>
    <row r="13" spans="1:43" ht="17.25" customHeight="1" x14ac:dyDescent="0.35">
      <c r="A13" s="1">
        <v>1</v>
      </c>
      <c r="B13" s="29">
        <v>15</v>
      </c>
      <c r="C13" s="24" t="s">
        <v>105</v>
      </c>
      <c r="D13" s="32">
        <v>29862</v>
      </c>
      <c r="E13" s="24" t="s">
        <v>1</v>
      </c>
      <c r="F13" s="1">
        <v>98</v>
      </c>
      <c r="G13" s="1">
        <v>96</v>
      </c>
      <c r="H13" s="1">
        <v>98</v>
      </c>
      <c r="I13" s="1">
        <v>97</v>
      </c>
      <c r="J13" s="1">
        <f t="shared" ref="J13:J20" si="0">SUM(F13:I13)</f>
        <v>389</v>
      </c>
      <c r="K13" s="1">
        <v>94</v>
      </c>
      <c r="L13" s="1">
        <v>91</v>
      </c>
      <c r="M13" s="1">
        <v>95</v>
      </c>
      <c r="N13" s="1">
        <v>96</v>
      </c>
      <c r="O13" s="1">
        <f t="shared" ref="O13:O20" si="1">SUM(K13:N13)</f>
        <v>376</v>
      </c>
      <c r="P13" s="1">
        <v>98</v>
      </c>
      <c r="Q13" s="1">
        <v>96</v>
      </c>
      <c r="R13" s="1">
        <v>95</v>
      </c>
      <c r="S13" s="1">
        <v>96</v>
      </c>
      <c r="T13" s="1">
        <f t="shared" ref="T13:T20" si="2">SUM(P13:S13)</f>
        <v>385</v>
      </c>
      <c r="U13" s="1">
        <f t="shared" ref="U13:U20" si="3">J13+O13+T13</f>
        <v>1150</v>
      </c>
      <c r="V13" s="1">
        <v>96</v>
      </c>
      <c r="W13" s="1">
        <v>96</v>
      </c>
      <c r="X13" s="1">
        <v>92</v>
      </c>
      <c r="Y13" s="1">
        <v>100</v>
      </c>
      <c r="Z13" s="1">
        <f t="shared" ref="Z13:Z20" si="4">SUM(V13:Y13)</f>
        <v>384</v>
      </c>
      <c r="AA13" s="1">
        <v>95</v>
      </c>
      <c r="AB13" s="1">
        <v>96</v>
      </c>
      <c r="AC13" s="1">
        <v>96</v>
      </c>
      <c r="AD13" s="1">
        <v>95</v>
      </c>
      <c r="AE13" s="1">
        <f t="shared" ref="AE13:AE20" si="5">SUM(AA13:AD13)</f>
        <v>382</v>
      </c>
      <c r="AF13" s="1"/>
      <c r="AG13" s="1"/>
      <c r="AH13" s="1"/>
      <c r="AI13" s="1"/>
      <c r="AJ13" s="1">
        <f t="shared" ref="AJ13:AJ20" si="6">SUM(AF13:AI13)</f>
        <v>0</v>
      </c>
      <c r="AK13" s="1">
        <f t="shared" ref="AK13:AK20" si="7">SUM(AJ13,AE13,Z13)</f>
        <v>766</v>
      </c>
      <c r="AL13" s="4">
        <f t="shared" ref="AL13:AL20" si="8">SUM(AK13+U13)</f>
        <v>1916</v>
      </c>
      <c r="AM13" s="16">
        <v>98.7</v>
      </c>
      <c r="AN13" s="18">
        <v>99.1</v>
      </c>
      <c r="AO13" s="18">
        <f t="shared" ref="AO13:AO20" si="9">AL13+(IF(AM13&gt;AN13,AM13,AN13))</f>
        <v>2015.1</v>
      </c>
    </row>
    <row r="14" spans="1:43" ht="17.25" customHeight="1" x14ac:dyDescent="0.35">
      <c r="A14" s="1">
        <v>2</v>
      </c>
      <c r="B14" s="29">
        <v>48</v>
      </c>
      <c r="C14" s="24" t="s">
        <v>115</v>
      </c>
      <c r="D14" s="30">
        <v>31689</v>
      </c>
      <c r="E14" s="24" t="s">
        <v>0</v>
      </c>
      <c r="F14" s="1">
        <v>97</v>
      </c>
      <c r="G14" s="1">
        <v>100</v>
      </c>
      <c r="H14" s="1">
        <v>100</v>
      </c>
      <c r="I14" s="1">
        <v>98</v>
      </c>
      <c r="J14" s="1">
        <f t="shared" si="0"/>
        <v>395</v>
      </c>
      <c r="K14" s="1">
        <v>92</v>
      </c>
      <c r="L14" s="1">
        <v>90</v>
      </c>
      <c r="M14" s="1">
        <v>88</v>
      </c>
      <c r="N14" s="1">
        <v>92</v>
      </c>
      <c r="O14" s="1">
        <f t="shared" si="1"/>
        <v>362</v>
      </c>
      <c r="P14" s="1">
        <v>94</v>
      </c>
      <c r="Q14" s="1">
        <v>93</v>
      </c>
      <c r="R14" s="1">
        <v>92</v>
      </c>
      <c r="S14" s="1">
        <v>94</v>
      </c>
      <c r="T14" s="1">
        <f t="shared" si="2"/>
        <v>373</v>
      </c>
      <c r="U14" s="1">
        <f t="shared" si="3"/>
        <v>1130</v>
      </c>
      <c r="V14" s="1">
        <v>100</v>
      </c>
      <c r="W14" s="1">
        <v>100</v>
      </c>
      <c r="X14" s="1">
        <v>98</v>
      </c>
      <c r="Y14" s="1">
        <v>98</v>
      </c>
      <c r="Z14" s="1">
        <f t="shared" si="4"/>
        <v>396</v>
      </c>
      <c r="AA14" s="1">
        <v>94</v>
      </c>
      <c r="AB14" s="1">
        <v>94</v>
      </c>
      <c r="AC14" s="1">
        <v>97</v>
      </c>
      <c r="AD14" s="1">
        <v>92</v>
      </c>
      <c r="AE14" s="1">
        <f t="shared" si="5"/>
        <v>377</v>
      </c>
      <c r="AF14" s="1"/>
      <c r="AG14" s="1"/>
      <c r="AH14" s="1"/>
      <c r="AI14" s="1"/>
      <c r="AJ14" s="1">
        <f t="shared" si="6"/>
        <v>0</v>
      </c>
      <c r="AK14" s="1">
        <f t="shared" si="7"/>
        <v>773</v>
      </c>
      <c r="AL14" s="4">
        <f t="shared" si="8"/>
        <v>1903</v>
      </c>
      <c r="AM14" s="16">
        <v>99.5</v>
      </c>
      <c r="AN14" s="18">
        <v>95.3</v>
      </c>
      <c r="AO14" s="18">
        <f t="shared" si="9"/>
        <v>2002.5</v>
      </c>
    </row>
    <row r="15" spans="1:43" ht="17.25" customHeight="1" x14ac:dyDescent="0.35">
      <c r="A15" s="1">
        <v>3</v>
      </c>
      <c r="B15" s="29">
        <v>14</v>
      </c>
      <c r="C15" s="24" t="s">
        <v>104</v>
      </c>
      <c r="D15" s="32">
        <v>28605</v>
      </c>
      <c r="E15" s="24" t="s">
        <v>1</v>
      </c>
      <c r="F15" s="1">
        <v>98</v>
      </c>
      <c r="G15" s="1">
        <v>97</v>
      </c>
      <c r="H15" s="1">
        <v>98</v>
      </c>
      <c r="I15" s="1">
        <v>97</v>
      </c>
      <c r="J15" s="1">
        <f t="shared" si="0"/>
        <v>390</v>
      </c>
      <c r="K15" s="1">
        <v>94</v>
      </c>
      <c r="L15" s="1">
        <v>95</v>
      </c>
      <c r="M15" s="1">
        <v>92</v>
      </c>
      <c r="N15" s="1">
        <v>93</v>
      </c>
      <c r="O15" s="1">
        <f t="shared" si="1"/>
        <v>374</v>
      </c>
      <c r="P15" s="1">
        <v>97</v>
      </c>
      <c r="Q15" s="1">
        <v>93</v>
      </c>
      <c r="R15" s="1">
        <v>94</v>
      </c>
      <c r="S15" s="1">
        <v>92</v>
      </c>
      <c r="T15" s="1">
        <f t="shared" si="2"/>
        <v>376</v>
      </c>
      <c r="U15" s="1">
        <f t="shared" si="3"/>
        <v>1140</v>
      </c>
      <c r="V15" s="1">
        <v>100</v>
      </c>
      <c r="W15" s="1">
        <v>98</v>
      </c>
      <c r="X15" s="1">
        <v>100</v>
      </c>
      <c r="Y15" s="1">
        <v>97</v>
      </c>
      <c r="Z15" s="1">
        <f t="shared" si="4"/>
        <v>395</v>
      </c>
      <c r="AA15" s="1">
        <v>91</v>
      </c>
      <c r="AB15" s="1">
        <v>89</v>
      </c>
      <c r="AC15" s="1">
        <v>95</v>
      </c>
      <c r="AD15" s="1">
        <v>89</v>
      </c>
      <c r="AE15" s="1">
        <f t="shared" si="5"/>
        <v>364</v>
      </c>
      <c r="AF15" s="1"/>
      <c r="AG15" s="1"/>
      <c r="AH15" s="1"/>
      <c r="AI15" s="1"/>
      <c r="AJ15" s="1">
        <f t="shared" si="6"/>
        <v>0</v>
      </c>
      <c r="AK15" s="1">
        <f t="shared" si="7"/>
        <v>759</v>
      </c>
      <c r="AL15" s="4">
        <f t="shared" si="8"/>
        <v>1899</v>
      </c>
      <c r="AM15" s="16">
        <v>95.1</v>
      </c>
      <c r="AN15" s="18">
        <v>92.1</v>
      </c>
      <c r="AO15" s="18">
        <f t="shared" si="9"/>
        <v>1994.1</v>
      </c>
    </row>
    <row r="16" spans="1:43" ht="17.25" customHeight="1" x14ac:dyDescent="0.35">
      <c r="A16" s="1">
        <v>4</v>
      </c>
      <c r="B16" s="29">
        <v>67</v>
      </c>
      <c r="C16" s="24" t="s">
        <v>135</v>
      </c>
      <c r="D16" s="30">
        <v>15397</v>
      </c>
      <c r="E16" s="24" t="s">
        <v>1</v>
      </c>
      <c r="F16" s="1">
        <v>97</v>
      </c>
      <c r="G16" s="1">
        <v>96</v>
      </c>
      <c r="H16" s="1">
        <v>98</v>
      </c>
      <c r="I16" s="1">
        <v>96</v>
      </c>
      <c r="J16" s="1">
        <f t="shared" si="0"/>
        <v>387</v>
      </c>
      <c r="K16" s="1">
        <v>91</v>
      </c>
      <c r="L16" s="1">
        <v>95</v>
      </c>
      <c r="M16" s="1">
        <v>87</v>
      </c>
      <c r="N16" s="1">
        <v>90</v>
      </c>
      <c r="O16" s="1">
        <f t="shared" si="1"/>
        <v>363</v>
      </c>
      <c r="P16" s="1">
        <v>95</v>
      </c>
      <c r="Q16" s="1">
        <v>96</v>
      </c>
      <c r="R16" s="1">
        <v>96</v>
      </c>
      <c r="S16" s="1">
        <v>93</v>
      </c>
      <c r="T16" s="1">
        <f t="shared" si="2"/>
        <v>380</v>
      </c>
      <c r="U16" s="1">
        <f t="shared" si="3"/>
        <v>1130</v>
      </c>
      <c r="V16" s="1">
        <v>97</v>
      </c>
      <c r="W16" s="1">
        <v>97</v>
      </c>
      <c r="X16" s="1">
        <v>97</v>
      </c>
      <c r="Y16" s="1">
        <v>99</v>
      </c>
      <c r="Z16" s="1">
        <f t="shared" si="4"/>
        <v>390</v>
      </c>
      <c r="AA16" s="1">
        <v>94</v>
      </c>
      <c r="AB16" s="1">
        <v>94</v>
      </c>
      <c r="AC16" s="1">
        <v>89</v>
      </c>
      <c r="AD16" s="1">
        <v>97</v>
      </c>
      <c r="AE16" s="1">
        <f t="shared" si="5"/>
        <v>374</v>
      </c>
      <c r="AF16" s="1"/>
      <c r="AG16" s="1"/>
      <c r="AH16" s="1"/>
      <c r="AI16" s="1"/>
      <c r="AJ16" s="1">
        <f t="shared" si="6"/>
        <v>0</v>
      </c>
      <c r="AK16" s="1">
        <f t="shared" si="7"/>
        <v>764</v>
      </c>
      <c r="AL16" s="4">
        <f t="shared" si="8"/>
        <v>1894</v>
      </c>
      <c r="AM16" s="16">
        <v>95</v>
      </c>
      <c r="AN16" s="3">
        <v>97.9</v>
      </c>
      <c r="AO16" s="18">
        <f t="shared" si="9"/>
        <v>1991.9</v>
      </c>
    </row>
    <row r="17" spans="1:41" ht="17.25" customHeight="1" x14ac:dyDescent="0.35">
      <c r="A17" s="1">
        <v>5</v>
      </c>
      <c r="B17" s="29">
        <v>27</v>
      </c>
      <c r="C17" s="24" t="s">
        <v>109</v>
      </c>
      <c r="D17" s="30">
        <v>100294</v>
      </c>
      <c r="E17" s="24" t="s">
        <v>1</v>
      </c>
      <c r="F17" s="1">
        <v>99</v>
      </c>
      <c r="G17" s="1">
        <v>96</v>
      </c>
      <c r="H17" s="1">
        <v>98</v>
      </c>
      <c r="I17" s="1">
        <v>98</v>
      </c>
      <c r="J17" s="1">
        <f t="shared" si="0"/>
        <v>391</v>
      </c>
      <c r="K17" s="1">
        <v>94</v>
      </c>
      <c r="L17" s="1">
        <v>92</v>
      </c>
      <c r="M17" s="1">
        <v>89</v>
      </c>
      <c r="N17" s="1">
        <v>95</v>
      </c>
      <c r="O17" s="1">
        <f t="shared" si="1"/>
        <v>370</v>
      </c>
      <c r="P17" s="1">
        <v>93</v>
      </c>
      <c r="Q17" s="1">
        <v>92</v>
      </c>
      <c r="R17" s="1">
        <v>92</v>
      </c>
      <c r="S17" s="1">
        <v>92</v>
      </c>
      <c r="T17" s="1">
        <f t="shared" si="2"/>
        <v>369</v>
      </c>
      <c r="U17" s="1">
        <f t="shared" si="3"/>
        <v>1130</v>
      </c>
      <c r="V17" s="1">
        <v>97</v>
      </c>
      <c r="W17" s="1">
        <v>96</v>
      </c>
      <c r="X17" s="1">
        <v>97</v>
      </c>
      <c r="Y17" s="1">
        <v>96</v>
      </c>
      <c r="Z17" s="1">
        <f t="shared" si="4"/>
        <v>386</v>
      </c>
      <c r="AA17" s="1">
        <v>90</v>
      </c>
      <c r="AB17" s="1">
        <v>90</v>
      </c>
      <c r="AC17" s="1">
        <v>93</v>
      </c>
      <c r="AD17" s="1">
        <v>90</v>
      </c>
      <c r="AE17" s="1">
        <f t="shared" si="5"/>
        <v>363</v>
      </c>
      <c r="AF17" s="1"/>
      <c r="AG17" s="1"/>
      <c r="AH17" s="1"/>
      <c r="AI17" s="1"/>
      <c r="AJ17" s="1">
        <f t="shared" si="6"/>
        <v>0</v>
      </c>
      <c r="AK17" s="1">
        <f t="shared" si="7"/>
        <v>749</v>
      </c>
      <c r="AL17" s="4">
        <f t="shared" si="8"/>
        <v>1879</v>
      </c>
      <c r="AM17" s="16">
        <v>92.4</v>
      </c>
      <c r="AN17" s="18">
        <v>97.3</v>
      </c>
      <c r="AO17" s="18">
        <f t="shared" si="9"/>
        <v>1976.3</v>
      </c>
    </row>
    <row r="18" spans="1:41" ht="17.25" customHeight="1" x14ac:dyDescent="0.35">
      <c r="A18" s="1">
        <v>6</v>
      </c>
      <c r="B18" s="29">
        <v>17</v>
      </c>
      <c r="C18" s="24" t="s">
        <v>106</v>
      </c>
      <c r="D18" s="30">
        <v>29145</v>
      </c>
      <c r="E18" s="24" t="s">
        <v>1</v>
      </c>
      <c r="F18" s="1">
        <v>94</v>
      </c>
      <c r="G18" s="1">
        <v>98</v>
      </c>
      <c r="H18" s="1">
        <v>98</v>
      </c>
      <c r="I18" s="1">
        <v>94</v>
      </c>
      <c r="J18" s="1">
        <f t="shared" si="0"/>
        <v>384</v>
      </c>
      <c r="K18" s="1">
        <v>87</v>
      </c>
      <c r="L18" s="1">
        <v>91</v>
      </c>
      <c r="M18" s="1">
        <v>88</v>
      </c>
      <c r="N18" s="1">
        <v>90</v>
      </c>
      <c r="O18" s="1">
        <f t="shared" si="1"/>
        <v>356</v>
      </c>
      <c r="P18" s="1">
        <v>94</v>
      </c>
      <c r="Q18" s="1">
        <v>95</v>
      </c>
      <c r="R18" s="1">
        <v>94</v>
      </c>
      <c r="S18" s="1">
        <v>93</v>
      </c>
      <c r="T18" s="1">
        <f t="shared" si="2"/>
        <v>376</v>
      </c>
      <c r="U18" s="1">
        <f t="shared" si="3"/>
        <v>1116</v>
      </c>
      <c r="V18" s="1">
        <v>99</v>
      </c>
      <c r="W18" s="1">
        <v>99</v>
      </c>
      <c r="X18" s="1">
        <v>98</v>
      </c>
      <c r="Y18" s="1">
        <v>98</v>
      </c>
      <c r="Z18" s="1">
        <f t="shared" si="4"/>
        <v>394</v>
      </c>
      <c r="AA18" s="1">
        <v>90</v>
      </c>
      <c r="AB18" s="1">
        <v>94</v>
      </c>
      <c r="AC18" s="1">
        <v>91</v>
      </c>
      <c r="AD18" s="1">
        <v>85</v>
      </c>
      <c r="AE18" s="1">
        <f t="shared" si="5"/>
        <v>360</v>
      </c>
      <c r="AF18" s="1"/>
      <c r="AG18" s="1"/>
      <c r="AH18" s="1"/>
      <c r="AI18" s="1"/>
      <c r="AJ18" s="1">
        <f t="shared" si="6"/>
        <v>0</v>
      </c>
      <c r="AK18" s="1">
        <f t="shared" si="7"/>
        <v>754</v>
      </c>
      <c r="AL18" s="4">
        <f t="shared" si="8"/>
        <v>1870</v>
      </c>
      <c r="AM18" s="16">
        <v>100.2</v>
      </c>
      <c r="AN18" s="18">
        <v>91.1</v>
      </c>
      <c r="AO18" s="18">
        <f t="shared" si="9"/>
        <v>1970.2</v>
      </c>
    </row>
    <row r="19" spans="1:41" ht="17.25" customHeight="1" x14ac:dyDescent="0.35">
      <c r="A19" s="1">
        <v>7</v>
      </c>
      <c r="B19" s="29">
        <v>22</v>
      </c>
      <c r="C19" s="24" t="s">
        <v>108</v>
      </c>
      <c r="D19" s="30">
        <v>29769</v>
      </c>
      <c r="E19" s="24" t="s">
        <v>0</v>
      </c>
      <c r="F19" s="1">
        <v>98</v>
      </c>
      <c r="G19" s="1">
        <v>97</v>
      </c>
      <c r="H19" s="1">
        <v>99</v>
      </c>
      <c r="I19" s="1">
        <v>95</v>
      </c>
      <c r="J19" s="1">
        <f t="shared" si="0"/>
        <v>389</v>
      </c>
      <c r="K19" s="1">
        <v>93</v>
      </c>
      <c r="L19" s="1">
        <v>92</v>
      </c>
      <c r="M19" s="1">
        <v>85</v>
      </c>
      <c r="N19" s="1">
        <v>90</v>
      </c>
      <c r="O19" s="1">
        <f t="shared" si="1"/>
        <v>360</v>
      </c>
      <c r="P19" s="1">
        <v>87</v>
      </c>
      <c r="Q19" s="1">
        <v>85</v>
      </c>
      <c r="R19" s="1">
        <v>86</v>
      </c>
      <c r="S19" s="1">
        <v>90</v>
      </c>
      <c r="T19" s="1">
        <f t="shared" si="2"/>
        <v>348</v>
      </c>
      <c r="U19" s="1">
        <f t="shared" si="3"/>
        <v>1097</v>
      </c>
      <c r="V19" s="1">
        <v>94</v>
      </c>
      <c r="W19" s="1">
        <v>98</v>
      </c>
      <c r="X19" s="1">
        <v>98</v>
      </c>
      <c r="Y19" s="1">
        <v>98</v>
      </c>
      <c r="Z19" s="1">
        <f t="shared" si="4"/>
        <v>388</v>
      </c>
      <c r="AA19" s="1">
        <v>89</v>
      </c>
      <c r="AB19" s="1">
        <v>92</v>
      </c>
      <c r="AC19" s="1">
        <v>90</v>
      </c>
      <c r="AD19" s="1">
        <v>94</v>
      </c>
      <c r="AE19" s="1">
        <f t="shared" si="5"/>
        <v>365</v>
      </c>
      <c r="AF19" s="1"/>
      <c r="AG19" s="1"/>
      <c r="AH19" s="1"/>
      <c r="AI19" s="1"/>
      <c r="AJ19" s="1">
        <f t="shared" si="6"/>
        <v>0</v>
      </c>
      <c r="AK19" s="1">
        <f t="shared" si="7"/>
        <v>753</v>
      </c>
      <c r="AL19" s="4">
        <f t="shared" si="8"/>
        <v>1850</v>
      </c>
      <c r="AM19" s="16">
        <v>94.2</v>
      </c>
      <c r="AN19" s="18">
        <v>94.5</v>
      </c>
      <c r="AO19" s="18">
        <f t="shared" si="9"/>
        <v>1944.5</v>
      </c>
    </row>
    <row r="20" spans="1:41" ht="17.25" customHeight="1" x14ac:dyDescent="0.35">
      <c r="A20" s="1">
        <v>8</v>
      </c>
      <c r="B20" s="29">
        <v>43</v>
      </c>
      <c r="C20" s="24" t="s">
        <v>113</v>
      </c>
      <c r="D20" s="32">
        <v>24473</v>
      </c>
      <c r="E20" s="24" t="s">
        <v>1</v>
      </c>
      <c r="F20" s="1">
        <v>98</v>
      </c>
      <c r="G20" s="1">
        <v>98</v>
      </c>
      <c r="H20" s="1">
        <v>96</v>
      </c>
      <c r="I20" s="1">
        <v>97</v>
      </c>
      <c r="J20" s="1">
        <f t="shared" si="0"/>
        <v>389</v>
      </c>
      <c r="K20" s="1">
        <v>85</v>
      </c>
      <c r="L20" s="1">
        <v>86</v>
      </c>
      <c r="M20" s="1">
        <v>90</v>
      </c>
      <c r="N20" s="1">
        <v>85</v>
      </c>
      <c r="O20" s="1">
        <f t="shared" si="1"/>
        <v>346</v>
      </c>
      <c r="P20" s="1">
        <v>96</v>
      </c>
      <c r="Q20" s="1">
        <v>90</v>
      </c>
      <c r="R20" s="1">
        <v>94</v>
      </c>
      <c r="S20" s="1">
        <v>95</v>
      </c>
      <c r="T20" s="1">
        <f t="shared" si="2"/>
        <v>375</v>
      </c>
      <c r="U20" s="1">
        <f t="shared" si="3"/>
        <v>1110</v>
      </c>
      <c r="Z20" s="1">
        <f t="shared" si="4"/>
        <v>0</v>
      </c>
      <c r="AE20" s="1">
        <f t="shared" si="5"/>
        <v>0</v>
      </c>
      <c r="AF20" s="1"/>
      <c r="AG20" s="1"/>
      <c r="AH20" s="1"/>
      <c r="AI20" s="1"/>
      <c r="AJ20" s="1">
        <f t="shared" si="6"/>
        <v>0</v>
      </c>
      <c r="AK20" s="1">
        <f t="shared" si="7"/>
        <v>0</v>
      </c>
      <c r="AL20" s="4">
        <f t="shared" si="8"/>
        <v>1110</v>
      </c>
      <c r="AM20" s="16">
        <v>90.2</v>
      </c>
      <c r="AN20" s="18"/>
      <c r="AO20" s="18">
        <f t="shared" si="9"/>
        <v>1200.2</v>
      </c>
    </row>
    <row r="21" spans="1:41" ht="17.25" customHeight="1" x14ac:dyDescent="0.35">
      <c r="A21" s="1"/>
      <c r="B21" s="29"/>
      <c r="C21" s="24"/>
      <c r="D21" s="30"/>
      <c r="E21" s="24"/>
      <c r="AF21" s="1"/>
      <c r="AG21" s="1"/>
      <c r="AH21" s="1"/>
      <c r="AI21" s="1"/>
      <c r="AJ21" s="1"/>
      <c r="AK21" s="1"/>
      <c r="AL21" s="4"/>
      <c r="AM21" s="4"/>
      <c r="AN21" s="18"/>
      <c r="AO21" s="18"/>
    </row>
    <row r="22" spans="1:41" ht="17.25" customHeight="1" x14ac:dyDescent="0.35">
      <c r="A22" s="1"/>
      <c r="B22" s="29"/>
      <c r="C22" s="24"/>
      <c r="D22" s="30"/>
      <c r="E22" s="24"/>
      <c r="AF22" s="1"/>
      <c r="AG22" s="1"/>
      <c r="AH22" s="1"/>
      <c r="AI22" s="1"/>
      <c r="AJ22" s="1"/>
      <c r="AK22" s="1"/>
      <c r="AL22" s="4"/>
      <c r="AM22" s="4"/>
      <c r="AN22" s="18"/>
      <c r="AO22" s="18"/>
    </row>
    <row r="23" spans="1:41" ht="17.25" customHeight="1" x14ac:dyDescent="0.35">
      <c r="A23" s="1"/>
      <c r="B23" s="19"/>
      <c r="C23" s="20"/>
      <c r="D23" s="19"/>
      <c r="E23" s="19"/>
      <c r="AF23" s="1"/>
      <c r="AG23" s="1"/>
      <c r="AH23" s="1"/>
      <c r="AI23" s="1"/>
      <c r="AJ23" s="1"/>
      <c r="AK23" s="1"/>
      <c r="AL23" s="4"/>
      <c r="AM23" s="4"/>
    </row>
    <row r="24" spans="1:41" ht="17.25" customHeight="1" x14ac:dyDescent="0.35">
      <c r="A24" s="1"/>
      <c r="B24" s="19"/>
      <c r="C24" s="20"/>
      <c r="D24" s="19"/>
      <c r="E24" s="19"/>
      <c r="AF24" s="1"/>
      <c r="AG24" s="1"/>
      <c r="AH24" s="1"/>
      <c r="AI24" s="1"/>
      <c r="AJ24" s="1"/>
      <c r="AK24" s="1"/>
      <c r="AL24" s="4"/>
      <c r="AM24" s="4"/>
    </row>
    <row r="25" spans="1:41" ht="17.25" customHeight="1" x14ac:dyDescent="0.35">
      <c r="A25" s="1"/>
      <c r="B25" s="19"/>
      <c r="C25" s="20"/>
      <c r="D25" s="19"/>
      <c r="E25" s="19"/>
      <c r="AF25" s="1"/>
      <c r="AG25" s="1"/>
      <c r="AH25" s="1"/>
      <c r="AI25" s="1"/>
      <c r="AJ25" s="1"/>
      <c r="AK25" s="1"/>
      <c r="AL25" s="4"/>
      <c r="AM25" s="4"/>
    </row>
    <row r="26" spans="1:41" ht="17.25" customHeight="1" x14ac:dyDescent="0.35">
      <c r="A26" s="1"/>
      <c r="B26" s="19"/>
      <c r="C26" s="20"/>
      <c r="D26" s="19"/>
      <c r="E26" s="19"/>
      <c r="AF26" s="1"/>
      <c r="AG26" s="1"/>
      <c r="AH26" s="1"/>
      <c r="AI26" s="1"/>
      <c r="AJ26" s="1"/>
      <c r="AK26" s="1"/>
      <c r="AL26" s="4"/>
      <c r="AM26" s="4"/>
    </row>
    <row r="27" spans="1:41" ht="17.25" customHeight="1" x14ac:dyDescent="0.35">
      <c r="A27" s="1"/>
      <c r="B27" s="19"/>
      <c r="C27" s="20"/>
      <c r="D27" s="19"/>
      <c r="E27" s="19"/>
      <c r="AF27" s="1"/>
      <c r="AG27" s="1"/>
      <c r="AH27" s="1"/>
      <c r="AI27" s="1"/>
      <c r="AJ27" s="1"/>
      <c r="AK27" s="1"/>
      <c r="AL27" s="4"/>
      <c r="AM27" s="4"/>
    </row>
    <row r="28" spans="1:41" ht="17.25" customHeight="1" x14ac:dyDescent="0.35">
      <c r="A28" s="1"/>
      <c r="B28" s="1"/>
      <c r="C28" s="2"/>
      <c r="D28" s="1"/>
      <c r="E28" s="1"/>
      <c r="AF28" s="1"/>
      <c r="AG28" s="1"/>
      <c r="AH28" s="1"/>
      <c r="AI28" s="1"/>
      <c r="AJ28" s="1"/>
      <c r="AK28" s="1"/>
      <c r="AL28" s="4"/>
      <c r="AM28" s="4"/>
    </row>
    <row r="29" spans="1:41" ht="17.25" customHeight="1" x14ac:dyDescent="0.35">
      <c r="A29" s="1"/>
      <c r="B29" s="1"/>
      <c r="C29" s="2"/>
      <c r="D29" s="1"/>
      <c r="E29" s="1"/>
      <c r="AF29" s="1"/>
      <c r="AG29" s="1"/>
      <c r="AH29" s="1"/>
      <c r="AI29" s="1"/>
      <c r="AJ29" s="1"/>
      <c r="AK29" s="1"/>
      <c r="AL29" s="4"/>
      <c r="AM29" s="4"/>
    </row>
    <row r="30" spans="1:41" ht="17.25" customHeight="1" x14ac:dyDescent="0.35">
      <c r="A30" s="1"/>
      <c r="B30" s="1"/>
      <c r="C30" s="2"/>
      <c r="D30" s="1"/>
      <c r="E30" s="1"/>
      <c r="AF30" s="1"/>
      <c r="AG30" s="1"/>
      <c r="AH30" s="1"/>
      <c r="AI30" s="1"/>
      <c r="AJ30" s="1"/>
      <c r="AK30" s="1"/>
      <c r="AL30" s="4"/>
      <c r="AM30" s="4"/>
    </row>
    <row r="31" spans="1:41" ht="17.25" customHeight="1" x14ac:dyDescent="0.35">
      <c r="A31" s="1"/>
      <c r="B31" s="1"/>
      <c r="C31" s="2"/>
      <c r="D31" s="1"/>
      <c r="E31" s="1"/>
      <c r="AF31" s="1"/>
      <c r="AG31" s="1"/>
      <c r="AH31" s="1"/>
      <c r="AI31" s="1"/>
      <c r="AJ31" s="1"/>
      <c r="AK31" s="1"/>
      <c r="AL31" s="4"/>
      <c r="AM31" s="4"/>
    </row>
    <row r="32" spans="1:41" ht="17.25" customHeight="1" x14ac:dyDescent="0.35">
      <c r="A32" s="1"/>
      <c r="B32" s="1"/>
      <c r="C32" s="2"/>
      <c r="D32" s="1"/>
      <c r="E32" s="1"/>
      <c r="AF32" s="1"/>
      <c r="AG32" s="1"/>
      <c r="AH32" s="1"/>
      <c r="AI32" s="1"/>
      <c r="AJ32" s="1"/>
      <c r="AK32" s="1"/>
      <c r="AL32" s="4"/>
      <c r="AM32" s="4"/>
    </row>
    <row r="33" spans="1:39" ht="17.25" customHeight="1" x14ac:dyDescent="0.35">
      <c r="A33" s="1"/>
      <c r="B33" s="1"/>
      <c r="C33" s="2"/>
      <c r="D33" s="1"/>
      <c r="E33" s="1"/>
      <c r="AF33" s="1"/>
      <c r="AG33" s="1"/>
      <c r="AH33" s="1"/>
      <c r="AI33" s="1"/>
      <c r="AJ33" s="1"/>
      <c r="AK33" s="1"/>
      <c r="AL33" s="4"/>
      <c r="AM33" s="4"/>
    </row>
    <row r="34" spans="1:39" ht="17.25" customHeight="1" x14ac:dyDescent="0.35">
      <c r="A34" s="1"/>
      <c r="B34" s="1"/>
      <c r="C34" s="2"/>
      <c r="D34" s="1"/>
      <c r="E34" s="1"/>
      <c r="AF34" s="1"/>
      <c r="AG34" s="1"/>
      <c r="AH34" s="1"/>
      <c r="AI34" s="1"/>
      <c r="AJ34" s="1"/>
      <c r="AK34" s="1"/>
      <c r="AL34" s="4"/>
      <c r="AM34" s="4"/>
    </row>
    <row r="35" spans="1:39" ht="17.25" customHeight="1" x14ac:dyDescent="0.35">
      <c r="A35" s="1"/>
      <c r="B35" s="1"/>
      <c r="C35" s="2"/>
      <c r="D35" s="1"/>
      <c r="E35" s="1"/>
      <c r="AF35" s="1"/>
      <c r="AG35" s="1"/>
      <c r="AH35" s="1"/>
      <c r="AI35" s="1"/>
      <c r="AJ35" s="1"/>
      <c r="AK35" s="1"/>
      <c r="AL35" s="4"/>
      <c r="AM35" s="4"/>
    </row>
    <row r="36" spans="1:39" ht="17.25" customHeight="1" x14ac:dyDescent="0.35">
      <c r="A36" s="1"/>
      <c r="B36" s="1"/>
      <c r="C36" s="2"/>
      <c r="D36" s="1"/>
      <c r="E36" s="1"/>
      <c r="AF36" s="1"/>
      <c r="AG36" s="1"/>
      <c r="AH36" s="1"/>
      <c r="AI36" s="1"/>
      <c r="AJ36" s="1"/>
      <c r="AK36" s="1"/>
      <c r="AL36" s="4"/>
      <c r="AM36" s="4"/>
    </row>
    <row r="37" spans="1:39" ht="17.25" customHeight="1" x14ac:dyDescent="0.35">
      <c r="A37" s="1"/>
      <c r="B37" s="1"/>
      <c r="C37" s="2"/>
      <c r="D37" s="1"/>
      <c r="E37" s="1"/>
      <c r="AF37" s="1"/>
      <c r="AG37" s="1"/>
      <c r="AH37" s="1"/>
      <c r="AI37" s="1"/>
      <c r="AJ37" s="1"/>
      <c r="AK37" s="1"/>
      <c r="AL37" s="4"/>
      <c r="AM37" s="4"/>
    </row>
    <row r="38" spans="1:39" ht="17.25" customHeight="1" x14ac:dyDescent="0.35">
      <c r="A38" s="1"/>
      <c r="B38" s="1"/>
      <c r="C38" s="2"/>
      <c r="D38" s="1"/>
      <c r="E38" s="1"/>
      <c r="AF38" s="1"/>
      <c r="AG38" s="1"/>
      <c r="AH38" s="1"/>
      <c r="AI38" s="1"/>
      <c r="AJ38" s="1"/>
      <c r="AK38" s="1"/>
      <c r="AL38" s="4"/>
      <c r="AM38" s="4"/>
    </row>
    <row r="39" spans="1:39" ht="17.25" customHeight="1" x14ac:dyDescent="0.35">
      <c r="A39" s="1"/>
      <c r="B39" s="1"/>
      <c r="C39" s="2"/>
      <c r="D39" s="1"/>
      <c r="E39" s="1"/>
      <c r="AF39" s="1"/>
      <c r="AG39" s="1"/>
      <c r="AH39" s="1"/>
      <c r="AI39" s="1"/>
      <c r="AJ39" s="1"/>
      <c r="AK39" s="1"/>
      <c r="AL39" s="4"/>
      <c r="AM39" s="4"/>
    </row>
    <row r="40" spans="1:39" ht="17.25" customHeight="1" x14ac:dyDescent="0.35">
      <c r="A40" s="1"/>
      <c r="B40" s="1"/>
      <c r="C40" s="2"/>
      <c r="D40" s="1"/>
      <c r="E40" s="1"/>
      <c r="AF40" s="1"/>
      <c r="AG40" s="1"/>
      <c r="AH40" s="1"/>
      <c r="AI40" s="1"/>
      <c r="AJ40" s="1"/>
      <c r="AK40" s="1"/>
      <c r="AL40" s="4"/>
      <c r="AM40" s="4"/>
    </row>
    <row r="41" spans="1:39" ht="17.25" customHeight="1" x14ac:dyDescent="0.35">
      <c r="A41" s="1"/>
      <c r="B41" s="1"/>
      <c r="C41" s="2"/>
      <c r="D41" s="1"/>
      <c r="E41" s="1"/>
      <c r="AF41" s="1"/>
      <c r="AG41" s="1"/>
      <c r="AH41" s="1"/>
      <c r="AI41" s="1"/>
      <c r="AJ41" s="1"/>
      <c r="AK41" s="1"/>
      <c r="AL41" s="4"/>
      <c r="AM41" s="4"/>
    </row>
    <row r="42" spans="1:39" ht="17.25" customHeight="1" x14ac:dyDescent="0.35">
      <c r="A42" s="1"/>
      <c r="B42" s="1"/>
      <c r="C42" s="2"/>
      <c r="D42" s="1"/>
      <c r="E42" s="1"/>
      <c r="AF42" s="1"/>
      <c r="AG42" s="1"/>
      <c r="AH42" s="1"/>
      <c r="AI42" s="1"/>
      <c r="AJ42" s="1"/>
      <c r="AK42" s="1"/>
      <c r="AL42" s="4"/>
      <c r="AM42" s="4"/>
    </row>
    <row r="43" spans="1:39" ht="17.25" customHeight="1" x14ac:dyDescent="0.35">
      <c r="A43" s="1"/>
      <c r="B43" s="1"/>
      <c r="C43" s="2"/>
      <c r="D43" s="1"/>
      <c r="E43" s="1"/>
      <c r="AF43" s="1"/>
      <c r="AG43" s="1"/>
      <c r="AH43" s="1"/>
      <c r="AI43" s="1"/>
      <c r="AJ43" s="1"/>
      <c r="AK43" s="1"/>
      <c r="AL43" s="4"/>
      <c r="AM43" s="4"/>
    </row>
    <row r="44" spans="1:39" ht="17.25" customHeight="1" x14ac:dyDescent="0.35">
      <c r="A44" s="1"/>
      <c r="B44" s="1"/>
      <c r="C44" s="2"/>
      <c r="D44" s="1"/>
      <c r="E44" s="1"/>
      <c r="AF44" s="1"/>
      <c r="AG44" s="1"/>
      <c r="AH44" s="1"/>
      <c r="AI44" s="1"/>
      <c r="AJ44" s="1"/>
      <c r="AK44" s="1"/>
      <c r="AL44" s="4"/>
      <c r="AM44" s="4"/>
    </row>
    <row r="45" spans="1:39" ht="17.25" customHeight="1" x14ac:dyDescent="0.35">
      <c r="A45" s="1"/>
      <c r="B45" s="1"/>
      <c r="C45" s="2"/>
      <c r="D45" s="1"/>
      <c r="E45" s="1"/>
      <c r="AF45" s="1"/>
      <c r="AG45" s="1"/>
      <c r="AH45" s="1"/>
      <c r="AI45" s="1"/>
      <c r="AJ45" s="1"/>
      <c r="AK45" s="1"/>
      <c r="AL45" s="4"/>
      <c r="AM45" s="4"/>
    </row>
    <row r="46" spans="1:39" ht="17.25" customHeight="1" x14ac:dyDescent="0.35">
      <c r="A46" s="1"/>
      <c r="B46" s="1"/>
      <c r="C46" s="2"/>
      <c r="D46" s="1"/>
      <c r="E46" s="1"/>
      <c r="AF46" s="1"/>
      <c r="AG46" s="1"/>
      <c r="AH46" s="1"/>
      <c r="AI46" s="1"/>
      <c r="AJ46" s="1"/>
      <c r="AK46" s="1"/>
      <c r="AL46" s="4"/>
      <c r="AM46" s="4"/>
    </row>
    <row r="47" spans="1:39" ht="17.25" customHeight="1" x14ac:dyDescent="0.35">
      <c r="A47" s="1"/>
      <c r="B47" s="1"/>
      <c r="C47" s="2"/>
      <c r="D47" s="1"/>
      <c r="E47" s="1"/>
      <c r="AF47" s="1"/>
      <c r="AG47" s="1"/>
      <c r="AH47" s="1"/>
      <c r="AI47" s="1"/>
      <c r="AJ47" s="1"/>
      <c r="AK47" s="1"/>
      <c r="AL47" s="4"/>
      <c r="AM47" s="4"/>
    </row>
    <row r="48" spans="1:39" ht="17.25" customHeight="1" x14ac:dyDescent="0.35">
      <c r="A48" s="1"/>
      <c r="B48" s="1"/>
      <c r="C48" s="2"/>
      <c r="D48" s="1"/>
      <c r="E48" s="1"/>
      <c r="AF48" s="1"/>
      <c r="AG48" s="1"/>
      <c r="AH48" s="1"/>
      <c r="AI48" s="1"/>
      <c r="AJ48" s="1"/>
      <c r="AK48" s="1"/>
      <c r="AL48" s="4"/>
      <c r="AM48" s="4"/>
    </row>
    <row r="49" spans="1:39" ht="17.25" customHeight="1" x14ac:dyDescent="0.35">
      <c r="A49" s="1"/>
      <c r="B49" s="1"/>
      <c r="C49" s="2"/>
      <c r="D49" s="1"/>
      <c r="E49" s="1"/>
      <c r="AF49" s="1"/>
      <c r="AG49" s="1"/>
      <c r="AH49" s="1"/>
      <c r="AI49" s="1"/>
      <c r="AJ49" s="1"/>
      <c r="AK49" s="1"/>
      <c r="AL49" s="4"/>
      <c r="AM49" s="4"/>
    </row>
    <row r="50" spans="1:39" ht="17.25" customHeight="1" x14ac:dyDescent="0.35">
      <c r="A50" s="1"/>
      <c r="B50" s="1"/>
      <c r="C50" s="2"/>
      <c r="D50" s="1"/>
      <c r="E50" s="1"/>
      <c r="AF50" s="1"/>
      <c r="AG50" s="1"/>
      <c r="AH50" s="1"/>
      <c r="AI50" s="1"/>
      <c r="AJ50" s="1"/>
      <c r="AK50" s="1"/>
      <c r="AL50" s="4"/>
      <c r="AM50" s="4"/>
    </row>
    <row r="51" spans="1:39" ht="17.25" customHeight="1" x14ac:dyDescent="0.35">
      <c r="A51" s="1"/>
      <c r="B51" s="1"/>
      <c r="C51" s="2"/>
      <c r="D51" s="1"/>
      <c r="E51" s="1"/>
      <c r="AF51" s="1"/>
      <c r="AG51" s="1"/>
      <c r="AH51" s="1"/>
      <c r="AI51" s="1"/>
      <c r="AJ51" s="1"/>
      <c r="AK51" s="1"/>
      <c r="AL51" s="4"/>
      <c r="AM51" s="4"/>
    </row>
    <row r="52" spans="1:39" ht="17.25" customHeight="1" x14ac:dyDescent="0.35">
      <c r="A52" s="1"/>
      <c r="B52" s="1"/>
      <c r="C52" s="2"/>
      <c r="D52" s="1"/>
      <c r="E52" s="1"/>
      <c r="AF52" s="1"/>
      <c r="AG52" s="1"/>
      <c r="AH52" s="1"/>
      <c r="AI52" s="1"/>
      <c r="AJ52" s="1"/>
      <c r="AK52" s="1"/>
      <c r="AL52" s="4"/>
      <c r="AM52" s="4"/>
    </row>
    <row r="53" spans="1:39" ht="17.25" customHeight="1" x14ac:dyDescent="0.35">
      <c r="A53" s="1"/>
      <c r="B53" s="1"/>
      <c r="C53" s="2"/>
      <c r="D53" s="1"/>
      <c r="E53" s="1"/>
      <c r="AF53" s="1"/>
      <c r="AG53" s="1"/>
      <c r="AH53" s="1"/>
      <c r="AI53" s="1"/>
      <c r="AJ53" s="1"/>
      <c r="AK53" s="1"/>
      <c r="AL53" s="4"/>
      <c r="AM53" s="4"/>
    </row>
    <row r="54" spans="1:39" ht="17.25" customHeight="1" x14ac:dyDescent="0.35">
      <c r="A54" s="1"/>
      <c r="B54" s="1"/>
      <c r="C54" s="2"/>
      <c r="D54" s="1"/>
      <c r="E54" s="1"/>
      <c r="AF54" s="1"/>
      <c r="AG54" s="1"/>
      <c r="AH54" s="1"/>
      <c r="AI54" s="1"/>
      <c r="AJ54" s="1"/>
      <c r="AK54" s="1"/>
      <c r="AL54" s="4"/>
      <c r="AM54" s="4"/>
    </row>
    <row r="55" spans="1:39" ht="17.25" customHeight="1" x14ac:dyDescent="0.35">
      <c r="A55" s="1"/>
      <c r="B55" s="1"/>
      <c r="C55" s="2"/>
      <c r="D55" s="1"/>
      <c r="E55" s="1"/>
      <c r="AF55" s="1"/>
      <c r="AG55" s="1"/>
      <c r="AH55" s="1"/>
      <c r="AI55" s="1"/>
      <c r="AJ55" s="1"/>
      <c r="AK55" s="1"/>
      <c r="AL55" s="4"/>
      <c r="AM55" s="4"/>
    </row>
    <row r="56" spans="1:39" ht="17.25" customHeight="1" x14ac:dyDescent="0.35">
      <c r="A56" s="1"/>
      <c r="B56" s="1"/>
      <c r="C56" s="2"/>
      <c r="D56" s="1"/>
      <c r="E56" s="1"/>
      <c r="AF56" s="1"/>
      <c r="AG56" s="1"/>
      <c r="AH56" s="1"/>
      <c r="AI56" s="1"/>
      <c r="AJ56" s="1"/>
      <c r="AK56" s="1"/>
      <c r="AL56" s="4"/>
      <c r="AM56" s="4"/>
    </row>
    <row r="57" spans="1:39" ht="17.25" customHeight="1" x14ac:dyDescent="0.35">
      <c r="A57" s="1"/>
      <c r="B57" s="1"/>
      <c r="C57" s="2"/>
      <c r="D57" s="1"/>
      <c r="E57" s="1"/>
      <c r="AF57" s="1"/>
      <c r="AG57" s="1"/>
      <c r="AH57" s="1"/>
      <c r="AI57" s="1"/>
      <c r="AJ57" s="1"/>
      <c r="AK57" s="1"/>
      <c r="AL57" s="4"/>
      <c r="AM57" s="4"/>
    </row>
    <row r="58" spans="1:39" ht="17.25" customHeight="1" x14ac:dyDescent="0.35">
      <c r="A58" s="1"/>
      <c r="B58" s="1"/>
      <c r="C58" s="2"/>
      <c r="D58" s="1"/>
      <c r="E58" s="1"/>
      <c r="AF58" s="1"/>
      <c r="AG58" s="1"/>
      <c r="AH58" s="1"/>
      <c r="AI58" s="1"/>
      <c r="AJ58" s="1"/>
      <c r="AK58" s="1"/>
      <c r="AL58" s="4"/>
      <c r="AM58" s="4"/>
    </row>
    <row r="59" spans="1:39" ht="17.25" customHeight="1" x14ac:dyDescent="0.35">
      <c r="A59" s="1"/>
      <c r="B59" s="1"/>
      <c r="C59" s="2"/>
      <c r="D59" s="1"/>
      <c r="E59" s="1"/>
      <c r="AF59" s="1"/>
      <c r="AG59" s="1"/>
      <c r="AH59" s="1"/>
      <c r="AI59" s="1"/>
      <c r="AJ59" s="1"/>
      <c r="AK59" s="1"/>
      <c r="AL59" s="4"/>
      <c r="AM59" s="4"/>
    </row>
    <row r="60" spans="1:39" ht="17.25" customHeight="1" x14ac:dyDescent="0.35">
      <c r="A60" s="1"/>
      <c r="B60" s="1"/>
      <c r="C60" s="2"/>
      <c r="D60" s="1"/>
      <c r="E60" s="1"/>
      <c r="AF60" s="1"/>
      <c r="AG60" s="1"/>
      <c r="AH60" s="1"/>
      <c r="AI60" s="1"/>
      <c r="AJ60" s="1"/>
      <c r="AK60" s="1"/>
      <c r="AL60" s="4"/>
      <c r="AM60" s="4"/>
    </row>
    <row r="61" spans="1:39" ht="17.25" customHeight="1" x14ac:dyDescent="0.35">
      <c r="A61" s="1"/>
      <c r="B61" s="1"/>
      <c r="C61" s="2"/>
      <c r="D61" s="1"/>
      <c r="E61" s="1"/>
      <c r="AF61" s="1"/>
      <c r="AG61" s="1"/>
      <c r="AH61" s="1"/>
      <c r="AI61" s="1"/>
      <c r="AJ61" s="1"/>
      <c r="AK61" s="1"/>
      <c r="AL61" s="4"/>
      <c r="AM61" s="4"/>
    </row>
    <row r="62" spans="1:39" ht="17.25" customHeight="1" x14ac:dyDescent="0.35">
      <c r="A62" s="1"/>
      <c r="B62" s="1"/>
      <c r="C62" s="2"/>
      <c r="D62" s="1"/>
      <c r="E62" s="1"/>
      <c r="AF62" s="1"/>
      <c r="AG62" s="1"/>
      <c r="AH62" s="1"/>
      <c r="AI62" s="1"/>
      <c r="AJ62" s="1"/>
      <c r="AK62" s="1"/>
      <c r="AL62" s="4"/>
      <c r="AM62" s="4"/>
    </row>
    <row r="63" spans="1:39" ht="17.25" customHeight="1" x14ac:dyDescent="0.35">
      <c r="A63" s="1"/>
      <c r="B63" s="1"/>
      <c r="C63" s="2"/>
      <c r="D63" s="1"/>
      <c r="E63" s="1"/>
      <c r="AF63" s="1"/>
      <c r="AG63" s="1"/>
      <c r="AH63" s="1"/>
      <c r="AI63" s="1"/>
      <c r="AJ63" s="1"/>
      <c r="AK63" s="1"/>
      <c r="AL63" s="4"/>
      <c r="AM63" s="4"/>
    </row>
    <row r="64" spans="1:39" ht="17.25" customHeight="1" x14ac:dyDescent="0.35">
      <c r="A64" s="1"/>
      <c r="B64" s="1"/>
      <c r="C64" s="2"/>
      <c r="D64" s="1"/>
      <c r="E64" s="1"/>
      <c r="AF64" s="1"/>
      <c r="AG64" s="1"/>
      <c r="AH64" s="1"/>
      <c r="AI64" s="1"/>
      <c r="AJ64" s="1"/>
      <c r="AK64" s="1"/>
      <c r="AL64" s="4"/>
      <c r="AM64" s="4"/>
    </row>
    <row r="65" spans="1:39" ht="17.25" customHeight="1" x14ac:dyDescent="0.35">
      <c r="A65" s="1"/>
      <c r="B65" s="1"/>
      <c r="C65" s="2"/>
      <c r="D65" s="1"/>
      <c r="E65" s="1"/>
      <c r="AF65" s="1"/>
      <c r="AG65" s="1"/>
      <c r="AH65" s="1"/>
      <c r="AI65" s="1"/>
      <c r="AJ65" s="1"/>
      <c r="AK65" s="1"/>
      <c r="AL65" s="4"/>
      <c r="AM65" s="4"/>
    </row>
    <row r="66" spans="1:39" ht="17.25" customHeight="1" x14ac:dyDescent="0.35">
      <c r="A66" s="1"/>
      <c r="B66" s="1"/>
      <c r="C66" s="2"/>
      <c r="D66" s="1"/>
      <c r="E66" s="1"/>
      <c r="AF66" s="1"/>
      <c r="AG66" s="1"/>
      <c r="AH66" s="1"/>
      <c r="AI66" s="1"/>
      <c r="AJ66" s="1"/>
      <c r="AK66" s="1"/>
      <c r="AL66" s="4"/>
      <c r="AM66" s="4"/>
    </row>
    <row r="67" spans="1:39" ht="17.25" customHeight="1" x14ac:dyDescent="0.35">
      <c r="A67" s="1"/>
      <c r="B67" s="1"/>
      <c r="C67" s="2"/>
      <c r="D67" s="1"/>
      <c r="E67" s="1"/>
      <c r="AF67" s="1"/>
      <c r="AG67" s="1"/>
      <c r="AH67" s="1"/>
      <c r="AI67" s="1"/>
      <c r="AJ67" s="1"/>
      <c r="AK67" s="1"/>
      <c r="AL67" s="4"/>
      <c r="AM67" s="4"/>
    </row>
    <row r="68" spans="1:39" ht="17.25" customHeight="1" x14ac:dyDescent="0.35">
      <c r="A68" s="1"/>
      <c r="B68" s="1"/>
      <c r="C68" s="2"/>
      <c r="D68" s="1"/>
      <c r="E68" s="1"/>
      <c r="AF68" s="1"/>
      <c r="AG68" s="1"/>
      <c r="AH68" s="1"/>
      <c r="AI68" s="1"/>
      <c r="AJ68" s="1"/>
      <c r="AK68" s="1"/>
      <c r="AL68" s="4"/>
      <c r="AM68" s="4"/>
    </row>
    <row r="69" spans="1:39" ht="17.25" customHeight="1" x14ac:dyDescent="0.35">
      <c r="A69" s="1"/>
      <c r="B69" s="1"/>
      <c r="C69" s="2"/>
      <c r="D69" s="1"/>
      <c r="E69" s="1"/>
      <c r="AF69" s="1"/>
      <c r="AG69" s="1"/>
      <c r="AH69" s="1"/>
      <c r="AI69" s="1"/>
      <c r="AJ69" s="1"/>
      <c r="AK69" s="1"/>
      <c r="AL69" s="4"/>
      <c r="AM69" s="4"/>
    </row>
    <row r="70" spans="1:39" ht="17.25" customHeight="1" x14ac:dyDescent="0.35">
      <c r="A70" s="1"/>
      <c r="B70" s="1"/>
      <c r="C70" s="2"/>
      <c r="D70" s="1"/>
      <c r="E70" s="1"/>
      <c r="AF70" s="1"/>
      <c r="AG70" s="1"/>
      <c r="AH70" s="1"/>
      <c r="AI70" s="1"/>
      <c r="AJ70" s="1"/>
      <c r="AK70" s="1"/>
      <c r="AL70" s="4"/>
      <c r="AM70" s="4"/>
    </row>
    <row r="71" spans="1:39" ht="17.25" customHeight="1" x14ac:dyDescent="0.35">
      <c r="A71" s="1"/>
      <c r="B71" s="1"/>
      <c r="C71" s="2"/>
      <c r="D71" s="1"/>
      <c r="E71" s="1"/>
      <c r="AF71" s="1"/>
      <c r="AG71" s="1"/>
      <c r="AH71" s="1"/>
      <c r="AI71" s="1"/>
      <c r="AJ71" s="1"/>
      <c r="AK71" s="1"/>
      <c r="AL71" s="4"/>
      <c r="AM71" s="4"/>
    </row>
    <row r="72" spans="1:39" ht="17.25" customHeight="1" x14ac:dyDescent="0.35">
      <c r="A72" s="1"/>
      <c r="B72" s="1"/>
      <c r="C72" s="2"/>
      <c r="D72" s="1"/>
      <c r="E72" s="1"/>
      <c r="AF72" s="1"/>
      <c r="AG72" s="1"/>
      <c r="AH72" s="1"/>
      <c r="AI72" s="1"/>
      <c r="AJ72" s="1"/>
      <c r="AK72" s="1"/>
      <c r="AL72" s="4"/>
      <c r="AM72" s="4"/>
    </row>
    <row r="73" spans="1:39" ht="17.25" customHeight="1" x14ac:dyDescent="0.35">
      <c r="A73" s="1"/>
      <c r="B73" s="1"/>
      <c r="C73" s="2"/>
      <c r="D73" s="1"/>
      <c r="E73" s="1"/>
      <c r="AF73" s="1"/>
      <c r="AG73" s="1"/>
      <c r="AH73" s="1"/>
      <c r="AI73" s="1"/>
      <c r="AJ73" s="1"/>
      <c r="AK73" s="1"/>
      <c r="AL73" s="4"/>
      <c r="AM73" s="4"/>
    </row>
    <row r="74" spans="1:39" ht="17.25" customHeight="1" x14ac:dyDescent="0.35">
      <c r="A74" s="1"/>
      <c r="B74" s="1"/>
      <c r="C74" s="2"/>
      <c r="D74" s="1"/>
      <c r="E74" s="1"/>
      <c r="AF74" s="1"/>
      <c r="AG74" s="1"/>
      <c r="AH74" s="1"/>
      <c r="AI74" s="1"/>
      <c r="AJ74" s="1"/>
      <c r="AK74" s="1"/>
      <c r="AL74" s="4"/>
      <c r="AM74" s="4"/>
    </row>
    <row r="75" spans="1:39" ht="17.25" customHeight="1" x14ac:dyDescent="0.35">
      <c r="A75" s="1"/>
      <c r="B75" s="1"/>
      <c r="C75" s="2"/>
      <c r="D75" s="1"/>
      <c r="E75" s="1"/>
      <c r="AF75" s="1"/>
      <c r="AG75" s="1"/>
      <c r="AH75" s="1"/>
      <c r="AI75" s="1"/>
      <c r="AJ75" s="1"/>
      <c r="AK75" s="1"/>
      <c r="AL75" s="4"/>
      <c r="AM75" s="4"/>
    </row>
    <row r="76" spans="1:39" ht="17.25" customHeight="1" x14ac:dyDescent="0.35">
      <c r="A76" s="1"/>
      <c r="B76" s="1"/>
      <c r="C76" s="2"/>
      <c r="D76" s="1"/>
      <c r="E76" s="1"/>
      <c r="AF76" s="1"/>
      <c r="AG76" s="1"/>
      <c r="AH76" s="1"/>
      <c r="AI76" s="1"/>
      <c r="AJ76" s="1"/>
      <c r="AK76" s="1"/>
      <c r="AL76" s="4"/>
      <c r="AM76" s="4"/>
    </row>
    <row r="77" spans="1:39" ht="17.25" customHeight="1" x14ac:dyDescent="0.35">
      <c r="A77" s="1"/>
      <c r="B77" s="1"/>
      <c r="C77" s="2"/>
      <c r="D77" s="1"/>
      <c r="E77" s="1"/>
      <c r="AF77" s="1"/>
      <c r="AG77" s="1"/>
      <c r="AH77" s="1"/>
      <c r="AI77" s="1"/>
      <c r="AJ77" s="1"/>
      <c r="AK77" s="1"/>
      <c r="AL77" s="4"/>
      <c r="AM77" s="4"/>
    </row>
    <row r="78" spans="1:39" ht="17.25" customHeight="1" x14ac:dyDescent="0.35">
      <c r="A78" s="1"/>
      <c r="B78" s="1"/>
      <c r="C78" s="2"/>
      <c r="D78" s="1"/>
      <c r="E78" s="1"/>
      <c r="AF78" s="1"/>
      <c r="AG78" s="1"/>
      <c r="AH78" s="1"/>
      <c r="AI78" s="1"/>
      <c r="AJ78" s="1"/>
      <c r="AK78" s="1"/>
      <c r="AL78" s="4"/>
      <c r="AM78" s="4"/>
    </row>
    <row r="79" spans="1:39" ht="17.25" customHeight="1" x14ac:dyDescent="0.35">
      <c r="A79" s="1"/>
      <c r="B79" s="1"/>
      <c r="C79" s="2"/>
      <c r="D79" s="1"/>
      <c r="E79" s="1"/>
      <c r="AF79" s="1"/>
      <c r="AG79" s="1"/>
      <c r="AH79" s="1"/>
      <c r="AI79" s="1"/>
      <c r="AJ79" s="1"/>
      <c r="AK79" s="1"/>
      <c r="AL79" s="4"/>
      <c r="AM79" s="4"/>
    </row>
    <row r="80" spans="1:39" ht="17.25" customHeight="1" x14ac:dyDescent="0.35">
      <c r="A80" s="1"/>
      <c r="B80" s="1"/>
      <c r="C80" s="2"/>
      <c r="D80" s="8"/>
      <c r="E80" s="1"/>
      <c r="AF80" s="1"/>
      <c r="AG80" s="1"/>
      <c r="AH80" s="1"/>
      <c r="AI80" s="1"/>
      <c r="AJ80" s="1"/>
      <c r="AK80" s="1"/>
      <c r="AL80" s="4"/>
      <c r="AM80" s="4"/>
    </row>
    <row r="81" spans="1:1" ht="17.25" customHeight="1" x14ac:dyDescent="0.35">
      <c r="A81" s="1"/>
    </row>
    <row r="82" spans="1:1" ht="17.25" customHeight="1" x14ac:dyDescent="0.35">
      <c r="A82" s="1"/>
    </row>
    <row r="83" spans="1:1" ht="17.25" customHeight="1" x14ac:dyDescent="0.35">
      <c r="A83" s="1"/>
    </row>
  </sheetData>
  <phoneticPr fontId="12" type="noConversion"/>
  <conditionalFormatting sqref="F1:AP1048576">
    <cfRule type="cellIs" dxfId="2" priority="1" stopIfTrue="1" operator="equal">
      <formula>100</formula>
    </cfRule>
  </conditionalFormatting>
  <pageMargins left="0.25" right="0" top="1" bottom="1" header="0.5" footer="0.5"/>
  <pageSetup scale="57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workbookViewId="0"/>
  </sheetViews>
  <sheetFormatPr defaultRowHeight="13" x14ac:dyDescent="0.3"/>
  <cols>
    <col min="1" max="2" width="7.453125" customWidth="1"/>
    <col min="3" max="3" width="28.1796875" style="49" customWidth="1"/>
    <col min="4" max="4" width="11.54296875" customWidth="1"/>
    <col min="5" max="14" width="8.7265625" customWidth="1"/>
    <col min="15" max="15" width="14.54296875" style="47" customWidth="1"/>
    <col min="16" max="16" width="9.26953125" style="47" bestFit="1" customWidth="1"/>
    <col min="17" max="17" width="11.7265625" style="47" customWidth="1"/>
  </cols>
  <sheetData>
    <row r="1" spans="1:17" ht="17.5" x14ac:dyDescent="0.35">
      <c r="I1" s="48" t="s">
        <v>171</v>
      </c>
    </row>
    <row r="2" spans="1:17" ht="15.5" x14ac:dyDescent="0.35">
      <c r="H2" s="111">
        <v>39897</v>
      </c>
      <c r="I2" s="112"/>
      <c r="J2" s="112"/>
    </row>
    <row r="4" spans="1:17" s="51" customFormat="1" ht="18" x14ac:dyDescent="0.4">
      <c r="A4" s="48" t="s">
        <v>141</v>
      </c>
      <c r="B4" s="48" t="s">
        <v>7</v>
      </c>
      <c r="C4" s="50"/>
      <c r="E4" s="48">
        <v>1</v>
      </c>
      <c r="F4" s="48">
        <v>2</v>
      </c>
      <c r="G4" s="48">
        <v>3</v>
      </c>
      <c r="H4" s="48">
        <v>4</v>
      </c>
      <c r="I4" s="48">
        <v>5</v>
      </c>
      <c r="J4" s="48">
        <v>6</v>
      </c>
      <c r="K4" s="48">
        <v>7</v>
      </c>
      <c r="L4" s="48">
        <v>8</v>
      </c>
      <c r="M4" s="48">
        <v>9</v>
      </c>
      <c r="N4" s="48">
        <v>10</v>
      </c>
      <c r="O4" s="48" t="s">
        <v>137</v>
      </c>
      <c r="P4" s="48" t="s">
        <v>138</v>
      </c>
      <c r="Q4" s="48" t="s">
        <v>139</v>
      </c>
    </row>
    <row r="5" spans="1:17" s="95" customFormat="1" ht="20" x14ac:dyDescent="0.4">
      <c r="A5" s="90">
        <v>1</v>
      </c>
      <c r="B5" s="91">
        <v>60</v>
      </c>
      <c r="C5" s="103" t="s">
        <v>119</v>
      </c>
      <c r="D5" s="90">
        <v>99</v>
      </c>
      <c r="E5" s="93">
        <v>10.1</v>
      </c>
      <c r="F5" s="93">
        <v>8.9</v>
      </c>
      <c r="G5" s="93">
        <v>9.8000000000000007</v>
      </c>
      <c r="H5" s="93">
        <v>10</v>
      </c>
      <c r="I5" s="93">
        <v>10.199999999999999</v>
      </c>
      <c r="J5" s="93">
        <v>10</v>
      </c>
      <c r="K5" s="93">
        <v>9.8000000000000007</v>
      </c>
      <c r="L5" s="93">
        <v>9.3000000000000007</v>
      </c>
      <c r="M5" s="93">
        <v>9.6</v>
      </c>
      <c r="N5" s="93">
        <v>10.1</v>
      </c>
      <c r="O5" s="91">
        <v>1169</v>
      </c>
      <c r="P5" s="93">
        <f t="shared" ref="P5:P12" si="0">SUM(E5:N5)</f>
        <v>97.799999999999983</v>
      </c>
      <c r="Q5" s="94">
        <f t="shared" ref="Q5:Q12" si="1">O5+P5</f>
        <v>1266.8</v>
      </c>
    </row>
    <row r="6" spans="1:17" s="95" customFormat="1" ht="20" x14ac:dyDescent="0.4">
      <c r="A6" s="90">
        <v>2</v>
      </c>
      <c r="B6" s="91">
        <v>58</v>
      </c>
      <c r="C6" s="103" t="s">
        <v>117</v>
      </c>
      <c r="D6" s="90">
        <v>13897</v>
      </c>
      <c r="E6" s="93">
        <v>9.9</v>
      </c>
      <c r="F6" s="93">
        <v>8.6999999999999993</v>
      </c>
      <c r="G6" s="93">
        <v>10.199999999999999</v>
      </c>
      <c r="H6" s="93">
        <v>10.199999999999999</v>
      </c>
      <c r="I6" s="93">
        <v>10.4</v>
      </c>
      <c r="J6" s="93">
        <v>10.3</v>
      </c>
      <c r="K6" s="93">
        <v>10.3</v>
      </c>
      <c r="L6" s="93">
        <v>9.5</v>
      </c>
      <c r="M6" s="93">
        <v>10.7</v>
      </c>
      <c r="N6" s="93">
        <v>8.6</v>
      </c>
      <c r="O6" s="91">
        <v>1162</v>
      </c>
      <c r="P6" s="93">
        <f t="shared" si="0"/>
        <v>98.8</v>
      </c>
      <c r="Q6" s="94">
        <f t="shared" si="1"/>
        <v>1260.8</v>
      </c>
    </row>
    <row r="7" spans="1:17" s="95" customFormat="1" ht="20" x14ac:dyDescent="0.4">
      <c r="A7" s="90">
        <v>3</v>
      </c>
      <c r="B7" s="91">
        <v>52</v>
      </c>
      <c r="C7" s="103" t="s">
        <v>116</v>
      </c>
      <c r="D7" s="90">
        <v>14786</v>
      </c>
      <c r="E7" s="93">
        <v>9</v>
      </c>
      <c r="F7" s="93">
        <v>9.4</v>
      </c>
      <c r="G7" s="93">
        <v>8.6999999999999993</v>
      </c>
      <c r="H7" s="93">
        <v>10</v>
      </c>
      <c r="I7" s="93">
        <v>10.4</v>
      </c>
      <c r="J7" s="93">
        <v>10.3</v>
      </c>
      <c r="K7" s="93">
        <v>9.6</v>
      </c>
      <c r="L7" s="93">
        <v>10.8</v>
      </c>
      <c r="M7" s="93">
        <v>9.8000000000000007</v>
      </c>
      <c r="N7" s="93">
        <v>9.5</v>
      </c>
      <c r="O7" s="91">
        <v>1160</v>
      </c>
      <c r="P7" s="93">
        <f t="shared" si="0"/>
        <v>97.499999999999986</v>
      </c>
      <c r="Q7" s="94">
        <f t="shared" si="1"/>
        <v>1257.5</v>
      </c>
    </row>
    <row r="8" spans="1:17" s="95" customFormat="1" ht="20" x14ac:dyDescent="0.4">
      <c r="A8" s="90">
        <v>4</v>
      </c>
      <c r="B8" s="91">
        <v>32</v>
      </c>
      <c r="C8" s="103" t="s">
        <v>110</v>
      </c>
      <c r="D8" s="90">
        <v>749</v>
      </c>
      <c r="E8" s="93">
        <v>9.5</v>
      </c>
      <c r="F8" s="93">
        <v>9.1</v>
      </c>
      <c r="G8" s="93">
        <v>9.8000000000000007</v>
      </c>
      <c r="H8" s="93">
        <v>9.5</v>
      </c>
      <c r="I8" s="93">
        <v>10.199999999999999</v>
      </c>
      <c r="J8" s="93">
        <v>10.6</v>
      </c>
      <c r="K8" s="93">
        <v>9.5</v>
      </c>
      <c r="L8" s="93">
        <v>9.9</v>
      </c>
      <c r="M8" s="93">
        <v>10.5</v>
      </c>
      <c r="N8" s="93">
        <v>9.4</v>
      </c>
      <c r="O8" s="91">
        <v>1157</v>
      </c>
      <c r="P8" s="93">
        <f t="shared" si="0"/>
        <v>98.000000000000028</v>
      </c>
      <c r="Q8" s="94">
        <f t="shared" si="1"/>
        <v>1255</v>
      </c>
    </row>
    <row r="9" spans="1:17" s="95" customFormat="1" ht="20" x14ac:dyDescent="0.4">
      <c r="A9" s="90">
        <v>5</v>
      </c>
      <c r="B9" s="91">
        <v>65</v>
      </c>
      <c r="C9" s="103" t="s">
        <v>124</v>
      </c>
      <c r="D9" s="100">
        <v>15497</v>
      </c>
      <c r="E9" s="93">
        <v>9.6999999999999993</v>
      </c>
      <c r="F9" s="93">
        <v>9.1</v>
      </c>
      <c r="G9" s="93">
        <v>9.6</v>
      </c>
      <c r="H9" s="93">
        <v>8.9</v>
      </c>
      <c r="I9" s="93">
        <v>9.3000000000000007</v>
      </c>
      <c r="J9" s="93">
        <v>8.9</v>
      </c>
      <c r="K9" s="93">
        <v>9.3000000000000007</v>
      </c>
      <c r="L9" s="93">
        <v>8.1</v>
      </c>
      <c r="M9" s="93">
        <v>9.6</v>
      </c>
      <c r="N9" s="93">
        <v>9.6999999999999993</v>
      </c>
      <c r="O9" s="91">
        <v>1162</v>
      </c>
      <c r="P9" s="93">
        <f t="shared" si="0"/>
        <v>92.199999999999989</v>
      </c>
      <c r="Q9" s="94">
        <f t="shared" si="1"/>
        <v>1254.2</v>
      </c>
    </row>
    <row r="10" spans="1:17" s="95" customFormat="1" ht="20" x14ac:dyDescent="0.4">
      <c r="A10" s="90">
        <v>6</v>
      </c>
      <c r="B10" s="91">
        <v>36</v>
      </c>
      <c r="C10" s="103" t="s">
        <v>112</v>
      </c>
      <c r="D10" s="90">
        <v>14663</v>
      </c>
      <c r="E10" s="93">
        <v>9.4</v>
      </c>
      <c r="F10" s="93">
        <v>10.5</v>
      </c>
      <c r="G10" s="93">
        <v>10</v>
      </c>
      <c r="H10" s="93">
        <v>9.6</v>
      </c>
      <c r="I10" s="93">
        <v>9.1999999999999993</v>
      </c>
      <c r="J10" s="93">
        <v>10.1</v>
      </c>
      <c r="K10" s="93">
        <v>10.3</v>
      </c>
      <c r="L10" s="93">
        <v>9.9</v>
      </c>
      <c r="M10" s="93">
        <v>10.3</v>
      </c>
      <c r="N10" s="93">
        <v>9.6</v>
      </c>
      <c r="O10" s="91">
        <v>1155</v>
      </c>
      <c r="P10" s="93">
        <f t="shared" si="0"/>
        <v>98.9</v>
      </c>
      <c r="Q10" s="94">
        <f t="shared" si="1"/>
        <v>1253.9000000000001</v>
      </c>
    </row>
    <row r="11" spans="1:17" s="95" customFormat="1" ht="20" x14ac:dyDescent="0.4">
      <c r="A11" s="90">
        <v>7</v>
      </c>
      <c r="B11" s="91">
        <v>63</v>
      </c>
      <c r="C11" s="103" t="s">
        <v>122</v>
      </c>
      <c r="D11" s="90">
        <v>11137</v>
      </c>
      <c r="E11" s="93">
        <v>9.9</v>
      </c>
      <c r="F11" s="93">
        <v>9.9</v>
      </c>
      <c r="G11" s="93">
        <v>10.3</v>
      </c>
      <c r="H11" s="93">
        <v>10.199999999999999</v>
      </c>
      <c r="I11" s="93">
        <v>10.199999999999999</v>
      </c>
      <c r="J11" s="93">
        <v>10.199999999999999</v>
      </c>
      <c r="K11" s="93">
        <v>9.5</v>
      </c>
      <c r="L11" s="93">
        <v>9.4</v>
      </c>
      <c r="M11" s="93">
        <v>10.1</v>
      </c>
      <c r="N11" s="93">
        <v>9.5</v>
      </c>
      <c r="O11" s="91">
        <v>1154</v>
      </c>
      <c r="P11" s="93">
        <f t="shared" si="0"/>
        <v>99.2</v>
      </c>
      <c r="Q11" s="94">
        <f t="shared" si="1"/>
        <v>1253.2</v>
      </c>
    </row>
    <row r="12" spans="1:17" s="95" customFormat="1" ht="20" x14ac:dyDescent="0.4">
      <c r="A12" s="90">
        <v>8</v>
      </c>
      <c r="B12" s="91">
        <v>64</v>
      </c>
      <c r="C12" s="103" t="s">
        <v>123</v>
      </c>
      <c r="D12" s="100">
        <v>17311</v>
      </c>
      <c r="E12" s="93">
        <v>8.9</v>
      </c>
      <c r="F12" s="93">
        <v>10.3</v>
      </c>
      <c r="G12" s="93">
        <v>8.3000000000000007</v>
      </c>
      <c r="H12" s="93">
        <v>9.8000000000000007</v>
      </c>
      <c r="I12" s="93">
        <v>9.3000000000000007</v>
      </c>
      <c r="J12" s="93">
        <v>9.1</v>
      </c>
      <c r="K12" s="93">
        <v>9</v>
      </c>
      <c r="L12" s="93">
        <v>9.6999999999999993</v>
      </c>
      <c r="M12" s="93">
        <v>9.4</v>
      </c>
      <c r="N12" s="93">
        <v>9.4</v>
      </c>
      <c r="O12" s="91">
        <v>1150</v>
      </c>
      <c r="P12" s="93">
        <f t="shared" si="0"/>
        <v>93.200000000000031</v>
      </c>
      <c r="Q12" s="94">
        <f t="shared" si="1"/>
        <v>1243.2</v>
      </c>
    </row>
    <row r="40" spans="1:17" ht="17.5" x14ac:dyDescent="0.35">
      <c r="I40" s="48" t="s">
        <v>172</v>
      </c>
    </row>
    <row r="41" spans="1:17" ht="15.5" x14ac:dyDescent="0.35">
      <c r="H41" s="111">
        <v>39898</v>
      </c>
      <c r="I41" s="112"/>
      <c r="J41" s="112"/>
    </row>
    <row r="43" spans="1:17" s="51" customFormat="1" ht="18" x14ac:dyDescent="0.4">
      <c r="A43" s="48" t="s">
        <v>141</v>
      </c>
      <c r="B43" s="48" t="s">
        <v>7</v>
      </c>
      <c r="C43" s="50"/>
      <c r="E43" s="48">
        <v>1</v>
      </c>
      <c r="F43" s="48">
        <v>2</v>
      </c>
      <c r="G43" s="48">
        <v>3</v>
      </c>
      <c r="H43" s="48">
        <v>4</v>
      </c>
      <c r="I43" s="48">
        <v>5</v>
      </c>
      <c r="J43" s="48">
        <v>6</v>
      </c>
      <c r="K43" s="48">
        <v>7</v>
      </c>
      <c r="L43" s="48">
        <v>8</v>
      </c>
      <c r="M43" s="48">
        <v>9</v>
      </c>
      <c r="N43" s="48">
        <v>10</v>
      </c>
      <c r="O43" s="48" t="s">
        <v>137</v>
      </c>
      <c r="P43" s="48" t="s">
        <v>138</v>
      </c>
      <c r="Q43" s="48" t="s">
        <v>139</v>
      </c>
    </row>
    <row r="44" spans="1:17" s="78" customFormat="1" ht="20" x14ac:dyDescent="0.4">
      <c r="A44" s="80">
        <v>1</v>
      </c>
      <c r="B44" s="91">
        <v>60</v>
      </c>
      <c r="C44" s="99" t="s">
        <v>119</v>
      </c>
      <c r="D44" s="90">
        <v>99</v>
      </c>
      <c r="E44" s="104">
        <v>9.6999999999999993</v>
      </c>
      <c r="F44" s="85">
        <v>10.3</v>
      </c>
      <c r="G44" s="85">
        <v>10.1</v>
      </c>
      <c r="H44" s="85">
        <v>10.6</v>
      </c>
      <c r="I44" s="85">
        <v>8.3000000000000007</v>
      </c>
      <c r="J44" s="85">
        <v>10.5</v>
      </c>
      <c r="K44" s="85">
        <v>9.9</v>
      </c>
      <c r="L44" s="85">
        <v>9.9</v>
      </c>
      <c r="M44" s="85">
        <v>10.199999999999999</v>
      </c>
      <c r="N44" s="85">
        <v>10.1</v>
      </c>
      <c r="O44" s="86">
        <v>777</v>
      </c>
      <c r="P44" s="85">
        <f t="shared" ref="P44:P52" si="2">SUM(E44:N44)</f>
        <v>99.600000000000009</v>
      </c>
      <c r="Q44" s="87">
        <f t="shared" ref="Q44:Q52" si="3">O44+P44</f>
        <v>876.6</v>
      </c>
    </row>
    <row r="45" spans="1:17" s="78" customFormat="1" ht="20" x14ac:dyDescent="0.4">
      <c r="A45" s="80">
        <v>2</v>
      </c>
      <c r="B45" s="91">
        <v>32</v>
      </c>
      <c r="C45" s="99" t="s">
        <v>110</v>
      </c>
      <c r="D45" s="90">
        <v>749</v>
      </c>
      <c r="E45" s="104">
        <v>10.7</v>
      </c>
      <c r="F45" s="85">
        <v>9.9</v>
      </c>
      <c r="G45" s="85">
        <v>10.3</v>
      </c>
      <c r="H45" s="85">
        <v>8.5</v>
      </c>
      <c r="I45" s="85">
        <v>8.8000000000000007</v>
      </c>
      <c r="J45" s="85">
        <v>8.3000000000000007</v>
      </c>
      <c r="K45" s="85">
        <v>9.9</v>
      </c>
      <c r="L45" s="85">
        <v>9.6999999999999993</v>
      </c>
      <c r="M45" s="85">
        <v>10.199999999999999</v>
      </c>
      <c r="N45" s="85">
        <v>8.6999999999999993</v>
      </c>
      <c r="O45" s="86">
        <v>781</v>
      </c>
      <c r="P45" s="85">
        <f t="shared" si="2"/>
        <v>95.000000000000014</v>
      </c>
      <c r="Q45" s="87">
        <f t="shared" si="3"/>
        <v>876</v>
      </c>
    </row>
    <row r="46" spans="1:17" s="78" customFormat="1" ht="20" x14ac:dyDescent="0.4">
      <c r="A46" s="80">
        <v>3</v>
      </c>
      <c r="B46" s="91">
        <v>63</v>
      </c>
      <c r="C46" s="99" t="s">
        <v>122</v>
      </c>
      <c r="D46" s="90">
        <v>11137</v>
      </c>
      <c r="E46" s="104">
        <v>10.6</v>
      </c>
      <c r="F46" s="85">
        <v>9.6999999999999993</v>
      </c>
      <c r="G46" s="85">
        <v>9.9</v>
      </c>
      <c r="H46" s="85">
        <v>10.1</v>
      </c>
      <c r="I46" s="85">
        <v>9.8000000000000007</v>
      </c>
      <c r="J46" s="85">
        <v>8.5</v>
      </c>
      <c r="K46" s="85">
        <v>10.1</v>
      </c>
      <c r="L46" s="85">
        <v>10.4</v>
      </c>
      <c r="M46" s="85">
        <v>10</v>
      </c>
      <c r="N46" s="85">
        <v>10</v>
      </c>
      <c r="O46" s="86">
        <v>775</v>
      </c>
      <c r="P46" s="85">
        <f t="shared" si="2"/>
        <v>99.1</v>
      </c>
      <c r="Q46" s="87">
        <f t="shared" si="3"/>
        <v>874.1</v>
      </c>
    </row>
    <row r="47" spans="1:17" s="78" customFormat="1" ht="20" x14ac:dyDescent="0.4">
      <c r="A47" s="80">
        <v>4</v>
      </c>
      <c r="B47" s="91">
        <v>36</v>
      </c>
      <c r="C47" s="99" t="s">
        <v>112</v>
      </c>
      <c r="D47" s="90">
        <v>14663</v>
      </c>
      <c r="E47" s="104">
        <v>10.199999999999999</v>
      </c>
      <c r="F47" s="85">
        <v>10.1</v>
      </c>
      <c r="G47" s="85">
        <v>9.4</v>
      </c>
      <c r="H47" s="85">
        <v>9</v>
      </c>
      <c r="I47" s="85">
        <v>9.3000000000000007</v>
      </c>
      <c r="J47" s="85">
        <v>9.1</v>
      </c>
      <c r="K47" s="85">
        <v>10.1</v>
      </c>
      <c r="L47" s="85">
        <v>8.9</v>
      </c>
      <c r="M47" s="85">
        <v>10.199999999999999</v>
      </c>
      <c r="N47" s="85">
        <v>7.9</v>
      </c>
      <c r="O47" s="86">
        <v>779</v>
      </c>
      <c r="P47" s="85">
        <f t="shared" si="2"/>
        <v>94.200000000000017</v>
      </c>
      <c r="Q47" s="87">
        <f t="shared" si="3"/>
        <v>873.2</v>
      </c>
    </row>
    <row r="48" spans="1:17" s="78" customFormat="1" ht="20" x14ac:dyDescent="0.4">
      <c r="A48" s="80">
        <v>5</v>
      </c>
      <c r="B48" s="91">
        <v>70</v>
      </c>
      <c r="C48" s="99" t="s">
        <v>125</v>
      </c>
      <c r="D48" s="90">
        <v>13480</v>
      </c>
      <c r="E48" s="104">
        <v>8.8000000000000007</v>
      </c>
      <c r="F48" s="85">
        <v>9.9</v>
      </c>
      <c r="G48" s="85">
        <v>10.4</v>
      </c>
      <c r="H48" s="85">
        <v>9.4</v>
      </c>
      <c r="I48" s="85">
        <v>10.6</v>
      </c>
      <c r="J48" s="85">
        <v>10.1</v>
      </c>
      <c r="K48" s="85">
        <v>9.1</v>
      </c>
      <c r="L48" s="85">
        <v>10.1</v>
      </c>
      <c r="M48" s="85">
        <v>9</v>
      </c>
      <c r="N48" s="85">
        <v>9.6</v>
      </c>
      <c r="O48" s="86">
        <v>774</v>
      </c>
      <c r="P48" s="85">
        <f t="shared" si="2"/>
        <v>96.999999999999986</v>
      </c>
      <c r="Q48" s="87">
        <f t="shared" si="3"/>
        <v>871</v>
      </c>
    </row>
    <row r="49" spans="1:17" s="78" customFormat="1" ht="20" x14ac:dyDescent="0.4">
      <c r="A49" s="80">
        <v>6</v>
      </c>
      <c r="B49" s="91">
        <v>35</v>
      </c>
      <c r="C49" s="99" t="s">
        <v>111</v>
      </c>
      <c r="D49" s="90">
        <v>112400</v>
      </c>
      <c r="E49" s="104">
        <v>8.6999999999999993</v>
      </c>
      <c r="F49" s="85">
        <v>9.4</v>
      </c>
      <c r="G49" s="85">
        <v>8.6</v>
      </c>
      <c r="H49" s="85">
        <v>9.6999999999999993</v>
      </c>
      <c r="I49" s="85">
        <v>9.4</v>
      </c>
      <c r="J49" s="85">
        <v>10.6</v>
      </c>
      <c r="K49" s="85">
        <v>10.4</v>
      </c>
      <c r="L49" s="85">
        <v>9</v>
      </c>
      <c r="M49" s="85">
        <v>10.199999999999999</v>
      </c>
      <c r="N49" s="85">
        <v>9.5</v>
      </c>
      <c r="O49" s="86">
        <v>775</v>
      </c>
      <c r="P49" s="85">
        <f t="shared" si="2"/>
        <v>95.500000000000014</v>
      </c>
      <c r="Q49" s="87">
        <f t="shared" si="3"/>
        <v>870.5</v>
      </c>
    </row>
    <row r="50" spans="1:17" s="78" customFormat="1" ht="20" x14ac:dyDescent="0.4">
      <c r="A50" s="80">
        <v>7</v>
      </c>
      <c r="B50" s="91">
        <v>52</v>
      </c>
      <c r="C50" s="99" t="s">
        <v>116</v>
      </c>
      <c r="D50" s="90">
        <v>14786</v>
      </c>
      <c r="E50" s="104">
        <v>9.3000000000000007</v>
      </c>
      <c r="F50" s="85">
        <v>10.3</v>
      </c>
      <c r="G50" s="85">
        <v>8.4</v>
      </c>
      <c r="H50" s="85">
        <v>10.3</v>
      </c>
      <c r="I50" s="85">
        <v>9.6</v>
      </c>
      <c r="J50" s="85">
        <v>10</v>
      </c>
      <c r="K50" s="85">
        <v>10.1</v>
      </c>
      <c r="L50" s="85">
        <v>9.3000000000000007</v>
      </c>
      <c r="M50" s="85">
        <v>9.4</v>
      </c>
      <c r="N50" s="85">
        <v>9.9</v>
      </c>
      <c r="O50" s="86">
        <v>773</v>
      </c>
      <c r="P50" s="85">
        <f t="shared" si="2"/>
        <v>96.600000000000009</v>
      </c>
      <c r="Q50" s="87">
        <f t="shared" si="3"/>
        <v>869.6</v>
      </c>
    </row>
    <row r="51" spans="1:17" s="78" customFormat="1" ht="20" x14ac:dyDescent="0.4">
      <c r="A51" s="80">
        <v>8</v>
      </c>
      <c r="B51" s="90">
        <v>48</v>
      </c>
      <c r="C51" s="99" t="s">
        <v>115</v>
      </c>
      <c r="D51" s="101"/>
      <c r="E51" s="104">
        <v>10.6</v>
      </c>
      <c r="F51" s="85">
        <v>8.4</v>
      </c>
      <c r="G51" s="85">
        <v>10.7</v>
      </c>
      <c r="H51" s="85">
        <v>9.1999999999999993</v>
      </c>
      <c r="I51" s="85">
        <v>9.5</v>
      </c>
      <c r="J51" s="85">
        <v>8.3000000000000007</v>
      </c>
      <c r="K51" s="85">
        <v>9</v>
      </c>
      <c r="L51" s="85">
        <v>9.6</v>
      </c>
      <c r="M51" s="85">
        <v>10.8</v>
      </c>
      <c r="N51" s="85">
        <v>9.1999999999999993</v>
      </c>
      <c r="O51" s="86">
        <v>773</v>
      </c>
      <c r="P51" s="85">
        <f t="shared" si="2"/>
        <v>95.3</v>
      </c>
      <c r="Q51" s="87">
        <f t="shared" si="3"/>
        <v>868.3</v>
      </c>
    </row>
    <row r="52" spans="1:17" s="78" customFormat="1" ht="20" x14ac:dyDescent="0.4">
      <c r="A52" s="80">
        <v>9</v>
      </c>
      <c r="B52" s="91">
        <v>65</v>
      </c>
      <c r="C52" s="99" t="s">
        <v>124</v>
      </c>
      <c r="D52" s="100">
        <v>15497</v>
      </c>
      <c r="E52" s="104">
        <v>9.1999999999999993</v>
      </c>
      <c r="F52" s="85">
        <v>7.9</v>
      </c>
      <c r="G52" s="85">
        <v>9.8000000000000007</v>
      </c>
      <c r="H52" s="85">
        <v>9.8000000000000007</v>
      </c>
      <c r="I52" s="85">
        <v>10.5</v>
      </c>
      <c r="J52" s="85">
        <v>10</v>
      </c>
      <c r="K52" s="85">
        <v>9.1</v>
      </c>
      <c r="L52" s="85">
        <v>10.4</v>
      </c>
      <c r="M52" s="85">
        <v>9.6</v>
      </c>
      <c r="N52" s="85">
        <v>8.9</v>
      </c>
      <c r="O52" s="86">
        <v>773</v>
      </c>
      <c r="P52" s="85">
        <f t="shared" si="2"/>
        <v>95.2</v>
      </c>
      <c r="Q52" s="87">
        <f t="shared" si="3"/>
        <v>868.2</v>
      </c>
    </row>
    <row r="55" spans="1:17" ht="17.5" x14ac:dyDescent="0.35">
      <c r="I55" s="48" t="s">
        <v>174</v>
      </c>
    </row>
    <row r="56" spans="1:17" ht="15.5" x14ac:dyDescent="0.35">
      <c r="H56" s="111">
        <v>39898</v>
      </c>
      <c r="I56" s="112"/>
      <c r="J56" s="112"/>
    </row>
    <row r="58" spans="1:17" s="51" customFormat="1" ht="18" x14ac:dyDescent="0.4">
      <c r="A58" s="48" t="s">
        <v>141</v>
      </c>
      <c r="B58" s="48" t="s">
        <v>7</v>
      </c>
      <c r="C58" s="50"/>
      <c r="E58" s="48">
        <v>1</v>
      </c>
      <c r="F58" s="48">
        <v>2</v>
      </c>
      <c r="G58" s="48">
        <v>3</v>
      </c>
      <c r="H58" s="48">
        <v>4</v>
      </c>
      <c r="I58" s="48">
        <v>5</v>
      </c>
      <c r="J58" s="48">
        <v>6</v>
      </c>
      <c r="K58" s="48">
        <v>7</v>
      </c>
      <c r="L58" s="48">
        <v>8</v>
      </c>
      <c r="M58" s="48">
        <v>9</v>
      </c>
      <c r="N58" s="48">
        <v>10</v>
      </c>
      <c r="O58" s="48" t="s">
        <v>137</v>
      </c>
      <c r="P58" s="48" t="s">
        <v>138</v>
      </c>
      <c r="Q58" s="48" t="s">
        <v>139</v>
      </c>
    </row>
    <row r="59" spans="1:17" s="78" customFormat="1" ht="20" x14ac:dyDescent="0.4">
      <c r="A59" s="80">
        <v>1</v>
      </c>
      <c r="B59" s="90"/>
      <c r="C59" s="92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3"/>
      <c r="Q59" s="93"/>
    </row>
    <row r="60" spans="1:17" s="78" customFormat="1" ht="20" x14ac:dyDescent="0.4">
      <c r="A60" s="80">
        <v>2</v>
      </c>
      <c r="B60" s="90">
        <v>15</v>
      </c>
      <c r="C60" s="99" t="s">
        <v>105</v>
      </c>
      <c r="D60" s="101"/>
      <c r="E60" s="104">
        <v>9.9</v>
      </c>
      <c r="F60" s="85">
        <v>9.9</v>
      </c>
      <c r="G60" s="85">
        <v>10.6</v>
      </c>
      <c r="H60" s="85">
        <v>10.8</v>
      </c>
      <c r="I60" s="85">
        <v>9.6999999999999993</v>
      </c>
      <c r="J60" s="85">
        <v>9.1999999999999993</v>
      </c>
      <c r="K60" s="85">
        <v>9.8000000000000007</v>
      </c>
      <c r="L60" s="85">
        <v>10.199999999999999</v>
      </c>
      <c r="M60" s="85">
        <v>9</v>
      </c>
      <c r="N60" s="85">
        <v>10</v>
      </c>
      <c r="O60" s="86">
        <v>766</v>
      </c>
      <c r="P60" s="85">
        <f t="shared" ref="P60:P66" si="4">SUM(E60:N60)</f>
        <v>99.100000000000009</v>
      </c>
      <c r="Q60" s="87">
        <f t="shared" ref="Q60:Q66" si="5">O60+P60</f>
        <v>865.1</v>
      </c>
    </row>
    <row r="61" spans="1:17" s="78" customFormat="1" ht="20" x14ac:dyDescent="0.4">
      <c r="A61" s="80">
        <v>3</v>
      </c>
      <c r="B61" s="90">
        <v>67</v>
      </c>
      <c r="C61" s="99" t="s">
        <v>176</v>
      </c>
      <c r="D61" s="102"/>
      <c r="E61" s="104">
        <v>10.199999999999999</v>
      </c>
      <c r="F61" s="85">
        <v>10.199999999999999</v>
      </c>
      <c r="G61" s="85">
        <v>10</v>
      </c>
      <c r="H61" s="85">
        <v>10</v>
      </c>
      <c r="I61" s="85">
        <v>10.1</v>
      </c>
      <c r="J61" s="85">
        <v>9.5</v>
      </c>
      <c r="K61" s="85">
        <v>9.5</v>
      </c>
      <c r="L61" s="85">
        <v>9.1</v>
      </c>
      <c r="M61" s="85">
        <v>9.6</v>
      </c>
      <c r="N61" s="85">
        <v>9.6999999999999993</v>
      </c>
      <c r="O61" s="86">
        <v>764</v>
      </c>
      <c r="P61" s="85">
        <f t="shared" si="4"/>
        <v>97.899999999999991</v>
      </c>
      <c r="Q61" s="87">
        <f t="shared" si="5"/>
        <v>861.9</v>
      </c>
    </row>
    <row r="62" spans="1:17" s="78" customFormat="1" ht="20" x14ac:dyDescent="0.4">
      <c r="A62" s="80">
        <v>4</v>
      </c>
      <c r="B62" s="90">
        <v>14</v>
      </c>
      <c r="C62" s="99" t="s">
        <v>104</v>
      </c>
      <c r="D62" s="101"/>
      <c r="E62" s="104">
        <v>9.1</v>
      </c>
      <c r="F62" s="85">
        <v>8.8000000000000007</v>
      </c>
      <c r="G62" s="85">
        <v>8.6999999999999993</v>
      </c>
      <c r="H62" s="85">
        <v>10</v>
      </c>
      <c r="I62" s="85">
        <v>9.6999999999999993</v>
      </c>
      <c r="J62" s="85">
        <v>8.4</v>
      </c>
      <c r="K62" s="85">
        <v>10.199999999999999</v>
      </c>
      <c r="L62" s="85">
        <v>9.6</v>
      </c>
      <c r="M62" s="85">
        <v>8.1</v>
      </c>
      <c r="N62" s="85">
        <v>9.5</v>
      </c>
      <c r="O62" s="86">
        <v>759</v>
      </c>
      <c r="P62" s="85">
        <f t="shared" si="4"/>
        <v>92.09999999999998</v>
      </c>
      <c r="Q62" s="87">
        <f t="shared" si="5"/>
        <v>851.1</v>
      </c>
    </row>
    <row r="63" spans="1:17" s="78" customFormat="1" ht="20" x14ac:dyDescent="0.4">
      <c r="A63" s="80">
        <v>5</v>
      </c>
      <c r="B63" s="90">
        <v>22</v>
      </c>
      <c r="C63" s="99" t="s">
        <v>178</v>
      </c>
      <c r="D63" s="101"/>
      <c r="E63" s="104">
        <v>9</v>
      </c>
      <c r="F63" s="85">
        <v>10</v>
      </c>
      <c r="G63" s="85">
        <v>9.6</v>
      </c>
      <c r="H63" s="85">
        <v>9.6</v>
      </c>
      <c r="I63" s="85">
        <v>9.4</v>
      </c>
      <c r="J63" s="85">
        <v>9.5</v>
      </c>
      <c r="K63" s="85">
        <v>9.8000000000000007</v>
      </c>
      <c r="L63" s="85">
        <v>7.6</v>
      </c>
      <c r="M63" s="85">
        <v>10.6</v>
      </c>
      <c r="N63" s="85">
        <v>9.4</v>
      </c>
      <c r="O63" s="86">
        <v>753</v>
      </c>
      <c r="P63" s="85">
        <f t="shared" si="4"/>
        <v>94.5</v>
      </c>
      <c r="Q63" s="87">
        <f t="shared" si="5"/>
        <v>847.5</v>
      </c>
    </row>
    <row r="64" spans="1:17" s="78" customFormat="1" ht="20" x14ac:dyDescent="0.4">
      <c r="A64" s="80">
        <v>6</v>
      </c>
      <c r="B64" s="90">
        <v>27</v>
      </c>
      <c r="C64" s="99" t="s">
        <v>109</v>
      </c>
      <c r="D64" s="101"/>
      <c r="E64" s="104">
        <v>9.8000000000000007</v>
      </c>
      <c r="F64" s="85">
        <v>9.5</v>
      </c>
      <c r="G64" s="85">
        <v>10.6</v>
      </c>
      <c r="H64" s="85">
        <v>10.8</v>
      </c>
      <c r="I64" s="85">
        <v>9.6</v>
      </c>
      <c r="J64" s="85">
        <v>10.199999999999999</v>
      </c>
      <c r="K64" s="85">
        <v>10</v>
      </c>
      <c r="L64" s="85">
        <v>9.3000000000000007</v>
      </c>
      <c r="M64" s="85">
        <v>9.1</v>
      </c>
      <c r="N64" s="85">
        <v>8.4</v>
      </c>
      <c r="O64" s="86">
        <v>749</v>
      </c>
      <c r="P64" s="85">
        <f t="shared" si="4"/>
        <v>97.3</v>
      </c>
      <c r="Q64" s="87">
        <f t="shared" si="5"/>
        <v>846.3</v>
      </c>
    </row>
    <row r="65" spans="1:21" s="78" customFormat="1" ht="20" x14ac:dyDescent="0.4">
      <c r="A65" s="80">
        <v>7</v>
      </c>
      <c r="B65" s="90">
        <v>17</v>
      </c>
      <c r="C65" s="99" t="s">
        <v>177</v>
      </c>
      <c r="D65" s="101"/>
      <c r="E65" s="104">
        <v>9.6999999999999993</v>
      </c>
      <c r="F65" s="85">
        <v>8.1999999999999993</v>
      </c>
      <c r="G65" s="85">
        <v>9.8000000000000007</v>
      </c>
      <c r="H65" s="85">
        <v>8.6999999999999993</v>
      </c>
      <c r="I65" s="85">
        <v>8.5</v>
      </c>
      <c r="J65" s="85">
        <v>9.6999999999999993</v>
      </c>
      <c r="K65" s="85">
        <v>10.1</v>
      </c>
      <c r="L65" s="85">
        <v>8.6</v>
      </c>
      <c r="M65" s="85">
        <v>9.6</v>
      </c>
      <c r="N65" s="85">
        <v>9</v>
      </c>
      <c r="O65" s="86">
        <v>754</v>
      </c>
      <c r="P65" s="85">
        <f t="shared" si="4"/>
        <v>91.899999999999977</v>
      </c>
      <c r="Q65" s="87">
        <f t="shared" si="5"/>
        <v>845.9</v>
      </c>
    </row>
    <row r="66" spans="1:21" s="78" customFormat="1" ht="20" x14ac:dyDescent="0.4">
      <c r="A66" s="80">
        <v>8</v>
      </c>
      <c r="B66" s="90"/>
      <c r="C66" s="99"/>
      <c r="D66" s="101"/>
      <c r="E66" s="84"/>
      <c r="F66" s="85"/>
      <c r="G66" s="85"/>
      <c r="H66" s="85"/>
      <c r="I66" s="85"/>
      <c r="J66" s="85"/>
      <c r="K66" s="85"/>
      <c r="L66" s="85"/>
      <c r="M66" s="85"/>
      <c r="N66" s="85"/>
      <c r="O66" s="86"/>
      <c r="P66" s="85">
        <f t="shared" si="4"/>
        <v>0</v>
      </c>
      <c r="Q66" s="87">
        <f t="shared" si="5"/>
        <v>0</v>
      </c>
    </row>
    <row r="68" spans="1:21" ht="15.5" x14ac:dyDescent="0.3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1" ht="15.5" x14ac:dyDescent="0.35">
      <c r="B69" s="29"/>
      <c r="C69" s="24"/>
      <c r="D69" s="30"/>
      <c r="E69" s="2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.5" x14ac:dyDescent="0.35">
      <c r="B70" s="29"/>
      <c r="C70" s="24"/>
      <c r="D70" s="30"/>
      <c r="E70" s="2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5" x14ac:dyDescent="0.35">
      <c r="B71" s="29"/>
      <c r="C71" s="24"/>
      <c r="D71" s="30"/>
      <c r="E71" s="2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5" x14ac:dyDescent="0.3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1" ht="15.5" x14ac:dyDescent="0.35">
      <c r="B73" s="29"/>
      <c r="C73" s="24"/>
      <c r="D73" s="30"/>
      <c r="E73" s="2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</sheetData>
  <mergeCells count="3">
    <mergeCell ref="H2:J2"/>
    <mergeCell ref="H41:J41"/>
    <mergeCell ref="H56:J56"/>
  </mergeCells>
  <phoneticPr fontId="12" type="noConversion"/>
  <conditionalFormatting sqref="F68:T73 U69:U71 U73">
    <cfRule type="cellIs" dxfId="1" priority="1" stopIfTrue="1" operator="equal">
      <formula>100</formula>
    </cfRule>
  </conditionalFormatting>
  <pageMargins left="0.25" right="0.25" top="1" bottom="1" header="0.5" footer="0.5"/>
  <pageSetup scale="75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03"/>
  <sheetViews>
    <sheetView zoomScale="75" zoomScaleNormal="100" workbookViewId="0"/>
  </sheetViews>
  <sheetFormatPr defaultRowHeight="17.25" customHeight="1" x14ac:dyDescent="0.35"/>
  <cols>
    <col min="1" max="2" width="5.1796875" customWidth="1"/>
    <col min="3" max="3" width="21.81640625" bestFit="1" customWidth="1"/>
    <col min="4" max="4" width="11.54296875" customWidth="1"/>
    <col min="5" max="5" width="5.1796875" customWidth="1"/>
    <col min="6" max="10" width="5.1796875" style="1" customWidth="1"/>
    <col min="11" max="14" width="3.81640625" style="1" customWidth="1"/>
    <col min="15" max="15" width="5" style="1" customWidth="1"/>
    <col min="16" max="17" width="5.1796875" style="1" customWidth="1"/>
    <col min="18" max="18" width="4.54296875" style="1" customWidth="1"/>
    <col min="19" max="19" width="3.81640625" style="1" customWidth="1"/>
    <col min="20" max="20" width="5" style="1" customWidth="1"/>
    <col min="21" max="21" width="6.453125" style="1" customWidth="1"/>
    <col min="22" max="26" width="5.1796875" style="1" customWidth="1"/>
    <col min="27" max="30" width="3.81640625" style="1" customWidth="1"/>
    <col min="31" max="31" width="5.1796875" style="1" customWidth="1"/>
    <col min="32" max="33" width="5.1796875" style="2" customWidth="1"/>
    <col min="34" max="34" width="3.81640625" style="2" customWidth="1"/>
    <col min="35" max="35" width="5.1796875" style="2" customWidth="1"/>
    <col min="36" max="36" width="5.1796875" style="2" bestFit="1" customWidth="1"/>
    <col min="37" max="37" width="6.453125" style="2" bestFit="1" customWidth="1"/>
    <col min="38" max="38" width="6.7265625" style="2" bestFit="1" customWidth="1"/>
    <col min="39" max="39" width="6.7265625" style="2" customWidth="1"/>
    <col min="40" max="40" width="6.7265625" style="3" customWidth="1"/>
    <col min="41" max="41" width="8.26953125" style="2" customWidth="1"/>
  </cols>
  <sheetData>
    <row r="1" spans="1:43" ht="17.25" customHeight="1" x14ac:dyDescent="0.4">
      <c r="A1" s="6" t="s">
        <v>37</v>
      </c>
      <c r="B1" s="6"/>
      <c r="C1" s="6"/>
      <c r="D1" s="6"/>
      <c r="E1" s="6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5"/>
      <c r="AO1" s="11"/>
      <c r="AP1" s="2"/>
      <c r="AQ1" s="2"/>
    </row>
    <row r="2" spans="1:43" ht="17.25" customHeight="1" x14ac:dyDescent="0.4">
      <c r="A2" s="6" t="s">
        <v>38</v>
      </c>
      <c r="B2" s="6"/>
      <c r="C2" s="6"/>
      <c r="D2" s="6"/>
      <c r="E2" s="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5"/>
      <c r="AO2" s="11"/>
      <c r="AP2" s="2"/>
      <c r="AQ2" s="2"/>
    </row>
    <row r="3" spans="1:43" s="13" customFormat="1" ht="17.149999999999999" customHeight="1" x14ac:dyDescent="0.35">
      <c r="A3" s="9"/>
      <c r="B3" s="9"/>
      <c r="C3" s="9"/>
      <c r="D3" s="9"/>
      <c r="E3" s="9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5"/>
      <c r="AO3" s="11"/>
      <c r="AP3" s="2"/>
      <c r="AQ3" s="2"/>
    </row>
    <row r="4" spans="1:43" ht="17.25" customHeight="1" x14ac:dyDescent="0.4">
      <c r="A4" s="7" t="s">
        <v>26</v>
      </c>
      <c r="B4" s="7"/>
      <c r="C4" s="7"/>
      <c r="D4" s="7"/>
      <c r="E4" s="7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5"/>
      <c r="AO4" s="11"/>
      <c r="AP4" s="2"/>
      <c r="AQ4" s="2"/>
    </row>
    <row r="5" spans="1:43" ht="17.25" customHeight="1" x14ac:dyDescent="0.4">
      <c r="A5" s="7" t="s">
        <v>56</v>
      </c>
      <c r="B5" s="7"/>
      <c r="C5" s="7"/>
      <c r="D5" s="7"/>
      <c r="E5" s="7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5"/>
      <c r="AO5" s="11"/>
      <c r="AP5" s="2"/>
      <c r="AQ5" s="2"/>
    </row>
    <row r="6" spans="1:43" s="28" customFormat="1" ht="10" customHeight="1" x14ac:dyDescent="0.25">
      <c r="A6" s="26"/>
      <c r="B6" s="26"/>
      <c r="C6" s="26"/>
      <c r="D6" s="26"/>
      <c r="E6" s="26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O6" s="27"/>
    </row>
    <row r="7" spans="1:43" s="3" customFormat="1" ht="17.25" customHeight="1" x14ac:dyDescent="0.35">
      <c r="A7" s="12" t="s">
        <v>10</v>
      </c>
      <c r="B7" s="12"/>
      <c r="C7" s="12"/>
      <c r="D7" s="12" t="s">
        <v>179</v>
      </c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O7" s="18"/>
    </row>
    <row r="8" spans="1:43" s="3" customFormat="1" ht="17.25" customHeight="1" x14ac:dyDescent="0.35">
      <c r="A8" s="12" t="s">
        <v>11</v>
      </c>
      <c r="B8" s="12"/>
      <c r="C8" s="12"/>
      <c r="D8" s="12" t="s">
        <v>110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O8" s="16"/>
    </row>
    <row r="9" spans="1:43" s="3" customFormat="1" ht="17.25" customHeight="1" x14ac:dyDescent="0.35">
      <c r="A9" s="12" t="s">
        <v>12</v>
      </c>
      <c r="B9" s="12"/>
      <c r="C9" s="12"/>
      <c r="D9" s="12" t="s">
        <v>180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O9" s="16"/>
    </row>
    <row r="10" spans="1:43" s="3" customFormat="1" ht="17.25" customHeight="1" x14ac:dyDescent="0.35">
      <c r="A10" s="12"/>
      <c r="B10" s="12"/>
      <c r="C10" s="12"/>
      <c r="D10" s="12"/>
      <c r="E10" s="1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O10" s="4"/>
    </row>
    <row r="11" spans="1:43" s="3" customFormat="1" ht="17.25" customHeight="1" x14ac:dyDescent="0.35">
      <c r="A11" s="12" t="s">
        <v>27</v>
      </c>
      <c r="B11" s="12"/>
      <c r="C11" s="12"/>
      <c r="D11" s="12" t="s">
        <v>105</v>
      </c>
      <c r="E11" s="12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O11" s="16"/>
    </row>
    <row r="12" spans="1:43" s="3" customFormat="1" ht="17.25" customHeight="1" x14ac:dyDescent="0.35">
      <c r="A12" s="12" t="s">
        <v>28</v>
      </c>
      <c r="B12" s="12"/>
      <c r="C12" s="12"/>
      <c r="D12" s="12" t="s">
        <v>115</v>
      </c>
      <c r="E12" s="1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O12" s="16"/>
    </row>
    <row r="13" spans="1:43" s="3" customFormat="1" ht="17.25" customHeight="1" x14ac:dyDescent="0.35">
      <c r="A13" s="12" t="s">
        <v>29</v>
      </c>
      <c r="B13" s="12"/>
      <c r="C13" s="12"/>
      <c r="D13" s="12" t="s">
        <v>104</v>
      </c>
      <c r="E13" s="12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O13" s="18"/>
    </row>
    <row r="14" spans="1:43" s="3" customFormat="1" ht="17.25" customHeight="1" x14ac:dyDescent="0.35"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M14" s="3" t="s">
        <v>17</v>
      </c>
      <c r="AN14" s="3" t="s">
        <v>17</v>
      </c>
    </row>
    <row r="15" spans="1:43" s="3" customFormat="1" ht="17.25" customHeight="1" x14ac:dyDescent="0.35">
      <c r="A15" s="4" t="s">
        <v>13</v>
      </c>
      <c r="B15" s="4" t="s">
        <v>7</v>
      </c>
      <c r="C15" s="12" t="s">
        <v>6</v>
      </c>
      <c r="D15" s="4" t="s">
        <v>8</v>
      </c>
      <c r="E15" s="4" t="s">
        <v>9</v>
      </c>
      <c r="F15" s="4">
        <v>1</v>
      </c>
      <c r="G15" s="4">
        <v>2</v>
      </c>
      <c r="H15" s="4">
        <v>3</v>
      </c>
      <c r="I15" s="4">
        <v>4</v>
      </c>
      <c r="J15" s="41" t="s">
        <v>34</v>
      </c>
      <c r="K15" s="4">
        <v>1</v>
      </c>
      <c r="L15" s="4">
        <v>2</v>
      </c>
      <c r="M15" s="4">
        <v>3</v>
      </c>
      <c r="N15" s="4">
        <v>4</v>
      </c>
      <c r="O15" s="42" t="s">
        <v>35</v>
      </c>
      <c r="P15" s="4">
        <v>1</v>
      </c>
      <c r="Q15" s="4">
        <v>2</v>
      </c>
      <c r="R15" s="4">
        <v>3</v>
      </c>
      <c r="S15" s="4">
        <v>4</v>
      </c>
      <c r="T15" s="43" t="s">
        <v>36</v>
      </c>
      <c r="U15" s="4" t="s">
        <v>14</v>
      </c>
      <c r="V15" s="4">
        <v>1</v>
      </c>
      <c r="W15" s="4">
        <v>2</v>
      </c>
      <c r="X15" s="4">
        <v>3</v>
      </c>
      <c r="Y15" s="4">
        <v>4</v>
      </c>
      <c r="Z15" s="41" t="s">
        <v>34</v>
      </c>
      <c r="AA15" s="4">
        <v>1</v>
      </c>
      <c r="AB15" s="4">
        <v>2</v>
      </c>
      <c r="AC15" s="4">
        <v>3</v>
      </c>
      <c r="AD15" s="4">
        <v>4</v>
      </c>
      <c r="AE15" s="42" t="s">
        <v>35</v>
      </c>
      <c r="AF15" s="4">
        <v>1</v>
      </c>
      <c r="AG15" s="4">
        <v>2</v>
      </c>
      <c r="AH15" s="4">
        <v>3</v>
      </c>
      <c r="AI15" s="4">
        <v>4</v>
      </c>
      <c r="AJ15" s="43" t="s">
        <v>36</v>
      </c>
      <c r="AK15" s="4" t="s">
        <v>15</v>
      </c>
      <c r="AL15" s="3" t="s">
        <v>16</v>
      </c>
      <c r="AM15" s="3" t="s">
        <v>146</v>
      </c>
      <c r="AN15" s="3" t="s">
        <v>148</v>
      </c>
      <c r="AO15" s="3" t="s">
        <v>16</v>
      </c>
    </row>
    <row r="16" spans="1:43" ht="17.25" customHeight="1" x14ac:dyDescent="0.35">
      <c r="A16" s="1">
        <v>1</v>
      </c>
      <c r="B16" s="29">
        <v>60</v>
      </c>
      <c r="C16" s="24" t="s">
        <v>119</v>
      </c>
      <c r="D16" s="30">
        <v>99</v>
      </c>
      <c r="E16" s="24" t="s">
        <v>55</v>
      </c>
      <c r="F16" s="1">
        <v>98</v>
      </c>
      <c r="G16" s="1">
        <v>99</v>
      </c>
      <c r="H16" s="1">
        <v>98</v>
      </c>
      <c r="I16" s="1">
        <v>99</v>
      </c>
      <c r="J16" s="1">
        <f t="shared" ref="J16:J42" si="0">SUM(F16:I16)</f>
        <v>394</v>
      </c>
      <c r="K16" s="1">
        <v>97</v>
      </c>
      <c r="L16" s="1">
        <v>94</v>
      </c>
      <c r="M16" s="1">
        <v>98</v>
      </c>
      <c r="N16" s="1">
        <v>96</v>
      </c>
      <c r="O16" s="1">
        <f t="shared" ref="O16:O42" si="1">SUM(K16:N16)</f>
        <v>385</v>
      </c>
      <c r="P16" s="1">
        <v>97</v>
      </c>
      <c r="Q16" s="1">
        <v>100</v>
      </c>
      <c r="R16" s="1">
        <v>98</v>
      </c>
      <c r="S16" s="1">
        <v>95</v>
      </c>
      <c r="T16" s="1">
        <f t="shared" ref="T16:T42" si="2">SUM(P16:S16)</f>
        <v>390</v>
      </c>
      <c r="U16" s="1">
        <f t="shared" ref="U16:U42" si="3">J16+O16+T16</f>
        <v>1169</v>
      </c>
      <c r="V16" s="1">
        <v>100</v>
      </c>
      <c r="W16" s="1">
        <v>95</v>
      </c>
      <c r="X16" s="1">
        <v>98</v>
      </c>
      <c r="Y16" s="1">
        <v>100</v>
      </c>
      <c r="Z16" s="1">
        <f t="shared" ref="Z16:Z42" si="4">SUM(V16:Y16)</f>
        <v>393</v>
      </c>
      <c r="AA16" s="1">
        <v>93</v>
      </c>
      <c r="AB16" s="1">
        <v>98</v>
      </c>
      <c r="AC16" s="1">
        <v>96</v>
      </c>
      <c r="AD16" s="1">
        <v>97</v>
      </c>
      <c r="AE16" s="1">
        <f t="shared" ref="AE16:AE42" si="5">SUM(AA16:AD16)</f>
        <v>384</v>
      </c>
      <c r="AF16" s="1"/>
      <c r="AG16" s="1"/>
      <c r="AH16" s="1"/>
      <c r="AI16" s="1"/>
      <c r="AJ16" s="1">
        <f t="shared" ref="AJ16:AJ42" si="6">SUM(AF16:AI16)</f>
        <v>0</v>
      </c>
      <c r="AK16" s="1">
        <f t="shared" ref="AK16:AK42" si="7">SUM(AJ16,AE16,Z16)</f>
        <v>777</v>
      </c>
      <c r="AL16" s="4">
        <f t="shared" ref="AL16:AL42" si="8">SUM(AK16+U16)</f>
        <v>1946</v>
      </c>
      <c r="AM16" s="4">
        <v>97.8</v>
      </c>
      <c r="AN16" s="3">
        <v>99.6</v>
      </c>
      <c r="AO16" s="18">
        <f t="shared" ref="AO16:AO42" si="9">AL16+(IF(AM16&gt;AN16,AM16,AN16))</f>
        <v>2045.6</v>
      </c>
    </row>
    <row r="17" spans="1:41" ht="17.25" customHeight="1" x14ac:dyDescent="0.35">
      <c r="A17" s="1">
        <v>2</v>
      </c>
      <c r="B17" s="29">
        <v>32</v>
      </c>
      <c r="C17" s="24" t="s">
        <v>110</v>
      </c>
      <c r="D17" s="30">
        <v>749</v>
      </c>
      <c r="E17" s="24" t="s">
        <v>55</v>
      </c>
      <c r="F17" s="1">
        <v>100</v>
      </c>
      <c r="G17" s="1">
        <v>97</v>
      </c>
      <c r="H17" s="1">
        <v>98</v>
      </c>
      <c r="I17" s="1">
        <v>98</v>
      </c>
      <c r="J17" s="1">
        <f t="shared" si="0"/>
        <v>393</v>
      </c>
      <c r="K17" s="1">
        <v>92</v>
      </c>
      <c r="L17" s="1">
        <v>94</v>
      </c>
      <c r="M17" s="1">
        <v>92</v>
      </c>
      <c r="N17" s="1">
        <v>98</v>
      </c>
      <c r="O17" s="1">
        <f t="shared" si="1"/>
        <v>376</v>
      </c>
      <c r="P17" s="1">
        <v>97</v>
      </c>
      <c r="Q17" s="1">
        <v>99</v>
      </c>
      <c r="R17" s="1">
        <v>93</v>
      </c>
      <c r="S17" s="1">
        <v>99</v>
      </c>
      <c r="T17" s="1">
        <f t="shared" si="2"/>
        <v>388</v>
      </c>
      <c r="U17" s="1">
        <f t="shared" si="3"/>
        <v>1157</v>
      </c>
      <c r="V17" s="1">
        <v>99</v>
      </c>
      <c r="W17" s="1">
        <v>100</v>
      </c>
      <c r="X17" s="1">
        <v>100</v>
      </c>
      <c r="Y17" s="1">
        <v>100</v>
      </c>
      <c r="Z17" s="1">
        <f t="shared" si="4"/>
        <v>399</v>
      </c>
      <c r="AA17" s="1">
        <v>97</v>
      </c>
      <c r="AB17" s="1">
        <v>96</v>
      </c>
      <c r="AC17" s="1">
        <v>97</v>
      </c>
      <c r="AD17" s="1">
        <v>92</v>
      </c>
      <c r="AE17" s="1">
        <f t="shared" si="5"/>
        <v>382</v>
      </c>
      <c r="AF17" s="1"/>
      <c r="AG17" s="1"/>
      <c r="AH17" s="1"/>
      <c r="AI17" s="1"/>
      <c r="AJ17" s="1">
        <f t="shared" si="6"/>
        <v>0</v>
      </c>
      <c r="AK17" s="1">
        <f t="shared" si="7"/>
        <v>781</v>
      </c>
      <c r="AL17" s="4">
        <f t="shared" si="8"/>
        <v>1938</v>
      </c>
      <c r="AM17" s="16">
        <v>98</v>
      </c>
      <c r="AN17" s="18">
        <v>95</v>
      </c>
      <c r="AO17" s="18">
        <f t="shared" si="9"/>
        <v>2036</v>
      </c>
    </row>
    <row r="18" spans="1:41" ht="17.25" customHeight="1" x14ac:dyDescent="0.35">
      <c r="A18" s="1">
        <v>3</v>
      </c>
      <c r="B18" s="29">
        <v>36</v>
      </c>
      <c r="C18" s="24" t="s">
        <v>112</v>
      </c>
      <c r="D18" s="30">
        <v>14663</v>
      </c>
      <c r="E18" s="24" t="s">
        <v>55</v>
      </c>
      <c r="F18" s="1">
        <v>99</v>
      </c>
      <c r="G18" s="1">
        <v>97</v>
      </c>
      <c r="H18" s="1">
        <v>100</v>
      </c>
      <c r="I18" s="1">
        <v>98</v>
      </c>
      <c r="J18" s="1">
        <f t="shared" si="0"/>
        <v>394</v>
      </c>
      <c r="K18" s="1">
        <v>88</v>
      </c>
      <c r="L18" s="1">
        <v>96</v>
      </c>
      <c r="M18" s="1">
        <v>94</v>
      </c>
      <c r="N18" s="1">
        <v>98</v>
      </c>
      <c r="O18" s="1">
        <f t="shared" si="1"/>
        <v>376</v>
      </c>
      <c r="P18" s="1">
        <v>95</v>
      </c>
      <c r="Q18" s="1">
        <v>96</v>
      </c>
      <c r="R18" s="1">
        <v>95</v>
      </c>
      <c r="S18" s="1">
        <v>99</v>
      </c>
      <c r="T18" s="1">
        <f t="shared" si="2"/>
        <v>385</v>
      </c>
      <c r="U18" s="1">
        <f t="shared" si="3"/>
        <v>1155</v>
      </c>
      <c r="V18" s="1">
        <v>98</v>
      </c>
      <c r="W18" s="1">
        <v>100</v>
      </c>
      <c r="X18" s="1">
        <v>99</v>
      </c>
      <c r="Y18" s="1">
        <v>100</v>
      </c>
      <c r="Z18" s="1">
        <f t="shared" si="4"/>
        <v>397</v>
      </c>
      <c r="AA18" s="1">
        <v>93</v>
      </c>
      <c r="AB18" s="1">
        <v>96</v>
      </c>
      <c r="AC18" s="1">
        <v>99</v>
      </c>
      <c r="AD18" s="1">
        <v>94</v>
      </c>
      <c r="AE18" s="1">
        <f t="shared" si="5"/>
        <v>382</v>
      </c>
      <c r="AF18" s="1"/>
      <c r="AG18" s="1"/>
      <c r="AH18" s="1"/>
      <c r="AI18" s="1"/>
      <c r="AJ18" s="1">
        <f t="shared" si="6"/>
        <v>0</v>
      </c>
      <c r="AK18" s="1">
        <f t="shared" si="7"/>
        <v>779</v>
      </c>
      <c r="AL18" s="4">
        <f t="shared" si="8"/>
        <v>1934</v>
      </c>
      <c r="AM18" s="4">
        <v>98.9</v>
      </c>
      <c r="AN18" s="18">
        <v>94.2</v>
      </c>
      <c r="AO18" s="18">
        <f t="shared" si="9"/>
        <v>2032.9</v>
      </c>
    </row>
    <row r="19" spans="1:41" ht="17.25" customHeight="1" x14ac:dyDescent="0.35">
      <c r="A19" s="1">
        <v>4</v>
      </c>
      <c r="B19" s="29">
        <v>58</v>
      </c>
      <c r="C19" s="24" t="s">
        <v>117</v>
      </c>
      <c r="D19" s="30">
        <v>13897</v>
      </c>
      <c r="E19" s="24" t="s">
        <v>55</v>
      </c>
      <c r="F19" s="1">
        <v>99</v>
      </c>
      <c r="G19" s="1">
        <v>100</v>
      </c>
      <c r="H19" s="1">
        <v>99</v>
      </c>
      <c r="I19" s="1">
        <v>100</v>
      </c>
      <c r="J19" s="1">
        <f t="shared" si="0"/>
        <v>398</v>
      </c>
      <c r="K19" s="1">
        <v>93</v>
      </c>
      <c r="L19" s="1">
        <v>95</v>
      </c>
      <c r="M19" s="1">
        <v>95</v>
      </c>
      <c r="N19" s="1">
        <v>95</v>
      </c>
      <c r="O19" s="1">
        <f t="shared" si="1"/>
        <v>378</v>
      </c>
      <c r="P19" s="1">
        <v>94</v>
      </c>
      <c r="Q19" s="1">
        <v>94</v>
      </c>
      <c r="R19" s="1">
        <v>99</v>
      </c>
      <c r="S19" s="1">
        <v>99</v>
      </c>
      <c r="T19" s="1">
        <f t="shared" si="2"/>
        <v>386</v>
      </c>
      <c r="U19" s="1">
        <f t="shared" si="3"/>
        <v>1162</v>
      </c>
      <c r="V19" s="1">
        <v>99</v>
      </c>
      <c r="W19" s="1">
        <v>100</v>
      </c>
      <c r="X19" s="1">
        <v>100</v>
      </c>
      <c r="Y19" s="1">
        <v>99</v>
      </c>
      <c r="Z19" s="1">
        <f t="shared" si="4"/>
        <v>398</v>
      </c>
      <c r="AA19" s="1">
        <v>96</v>
      </c>
      <c r="AB19" s="1">
        <v>92</v>
      </c>
      <c r="AC19" s="1">
        <v>92</v>
      </c>
      <c r="AD19" s="1">
        <v>92</v>
      </c>
      <c r="AE19" s="1">
        <f t="shared" si="5"/>
        <v>372</v>
      </c>
      <c r="AF19" s="1"/>
      <c r="AG19" s="1"/>
      <c r="AH19" s="1"/>
      <c r="AI19" s="1"/>
      <c r="AJ19" s="1">
        <f t="shared" si="6"/>
        <v>0</v>
      </c>
      <c r="AK19" s="1">
        <f t="shared" si="7"/>
        <v>770</v>
      </c>
      <c r="AL19" s="4">
        <f t="shared" si="8"/>
        <v>1932</v>
      </c>
      <c r="AM19" s="4">
        <v>98.8</v>
      </c>
      <c r="AO19" s="18">
        <f t="shared" si="9"/>
        <v>2030.8</v>
      </c>
    </row>
    <row r="20" spans="1:41" ht="17.25" customHeight="1" x14ac:dyDescent="0.35">
      <c r="A20" s="1">
        <v>5</v>
      </c>
      <c r="B20" s="29">
        <v>52</v>
      </c>
      <c r="C20" s="24" t="s">
        <v>116</v>
      </c>
      <c r="D20" s="30">
        <v>14786</v>
      </c>
      <c r="E20" s="24" t="s">
        <v>55</v>
      </c>
      <c r="F20" s="1">
        <v>100</v>
      </c>
      <c r="G20" s="1">
        <v>100</v>
      </c>
      <c r="H20" s="1">
        <v>100</v>
      </c>
      <c r="I20" s="1">
        <v>98</v>
      </c>
      <c r="J20" s="1">
        <f t="shared" si="0"/>
        <v>398</v>
      </c>
      <c r="K20" s="1">
        <v>92</v>
      </c>
      <c r="L20" s="1">
        <v>95</v>
      </c>
      <c r="M20" s="1">
        <v>94</v>
      </c>
      <c r="N20" s="1">
        <v>93</v>
      </c>
      <c r="O20" s="1">
        <f t="shared" si="1"/>
        <v>374</v>
      </c>
      <c r="P20" s="1">
        <v>98</v>
      </c>
      <c r="Q20" s="1">
        <v>95</v>
      </c>
      <c r="R20" s="1">
        <v>98</v>
      </c>
      <c r="S20" s="1">
        <v>97</v>
      </c>
      <c r="T20" s="1">
        <f t="shared" si="2"/>
        <v>388</v>
      </c>
      <c r="U20" s="1">
        <f t="shared" si="3"/>
        <v>1160</v>
      </c>
      <c r="V20" s="1">
        <v>99</v>
      </c>
      <c r="W20" s="1">
        <v>100</v>
      </c>
      <c r="X20" s="1">
        <v>98</v>
      </c>
      <c r="Y20" s="1">
        <v>100</v>
      </c>
      <c r="Z20" s="1">
        <f t="shared" si="4"/>
        <v>397</v>
      </c>
      <c r="AA20" s="1">
        <v>95</v>
      </c>
      <c r="AB20" s="1">
        <v>93</v>
      </c>
      <c r="AC20" s="1">
        <v>94</v>
      </c>
      <c r="AD20" s="1">
        <v>94</v>
      </c>
      <c r="AE20" s="1">
        <f t="shared" si="5"/>
        <v>376</v>
      </c>
      <c r="AF20" s="1"/>
      <c r="AG20" s="1"/>
      <c r="AH20" s="1"/>
      <c r="AI20" s="1"/>
      <c r="AJ20" s="1">
        <f t="shared" si="6"/>
        <v>0</v>
      </c>
      <c r="AK20" s="1">
        <f t="shared" si="7"/>
        <v>773</v>
      </c>
      <c r="AL20" s="4">
        <f t="shared" si="8"/>
        <v>1933</v>
      </c>
      <c r="AM20" s="4">
        <v>97.5</v>
      </c>
      <c r="AN20" s="18">
        <v>96.6</v>
      </c>
      <c r="AO20" s="18">
        <f t="shared" si="9"/>
        <v>2030.5</v>
      </c>
    </row>
    <row r="21" spans="1:41" ht="17.25" customHeight="1" x14ac:dyDescent="0.35">
      <c r="A21" s="1">
        <v>6</v>
      </c>
      <c r="B21" s="29">
        <v>65</v>
      </c>
      <c r="C21" s="24" t="s">
        <v>124</v>
      </c>
      <c r="D21" s="32">
        <v>15497</v>
      </c>
      <c r="E21" s="24" t="s">
        <v>55</v>
      </c>
      <c r="F21" s="1">
        <v>100</v>
      </c>
      <c r="G21" s="1">
        <v>99</v>
      </c>
      <c r="H21" s="1">
        <v>98</v>
      </c>
      <c r="I21" s="1">
        <v>98</v>
      </c>
      <c r="J21" s="1">
        <f t="shared" si="0"/>
        <v>395</v>
      </c>
      <c r="K21" s="1">
        <v>97</v>
      </c>
      <c r="L21" s="1">
        <v>94</v>
      </c>
      <c r="M21" s="1">
        <v>94</v>
      </c>
      <c r="N21" s="1">
        <v>96</v>
      </c>
      <c r="O21" s="1">
        <f t="shared" si="1"/>
        <v>381</v>
      </c>
      <c r="P21" s="1">
        <v>100</v>
      </c>
      <c r="Q21" s="1">
        <v>97</v>
      </c>
      <c r="R21" s="1">
        <v>96</v>
      </c>
      <c r="S21" s="1">
        <v>93</v>
      </c>
      <c r="T21" s="1">
        <f t="shared" si="2"/>
        <v>386</v>
      </c>
      <c r="U21" s="1">
        <f t="shared" si="3"/>
        <v>1162</v>
      </c>
      <c r="V21" s="1">
        <v>96</v>
      </c>
      <c r="W21" s="1">
        <v>98</v>
      </c>
      <c r="X21" s="1">
        <v>98</v>
      </c>
      <c r="Y21" s="1">
        <v>98</v>
      </c>
      <c r="Z21" s="1">
        <f t="shared" si="4"/>
        <v>390</v>
      </c>
      <c r="AA21" s="1">
        <v>95</v>
      </c>
      <c r="AB21" s="1">
        <v>94</v>
      </c>
      <c r="AC21" s="1">
        <v>98</v>
      </c>
      <c r="AD21" s="1">
        <v>96</v>
      </c>
      <c r="AE21" s="1">
        <f t="shared" si="5"/>
        <v>383</v>
      </c>
      <c r="AF21" s="1"/>
      <c r="AG21" s="1"/>
      <c r="AH21" s="1"/>
      <c r="AI21" s="1"/>
      <c r="AJ21" s="1">
        <f t="shared" si="6"/>
        <v>0</v>
      </c>
      <c r="AK21" s="1">
        <f t="shared" si="7"/>
        <v>773</v>
      </c>
      <c r="AL21" s="4">
        <f t="shared" si="8"/>
        <v>1935</v>
      </c>
      <c r="AM21" s="4">
        <v>92.2</v>
      </c>
      <c r="AN21" s="3">
        <v>95.2</v>
      </c>
      <c r="AO21" s="18">
        <f t="shared" si="9"/>
        <v>2030.2</v>
      </c>
    </row>
    <row r="22" spans="1:41" ht="17.25" customHeight="1" x14ac:dyDescent="0.35">
      <c r="A22" s="1">
        <v>7</v>
      </c>
      <c r="B22" s="29">
        <v>63</v>
      </c>
      <c r="C22" s="24" t="s">
        <v>122</v>
      </c>
      <c r="D22" s="30">
        <v>11137</v>
      </c>
      <c r="E22" s="24" t="s">
        <v>55</v>
      </c>
      <c r="F22" s="1">
        <v>97</v>
      </c>
      <c r="G22" s="1">
        <v>98</v>
      </c>
      <c r="H22" s="1">
        <v>98</v>
      </c>
      <c r="I22" s="1">
        <v>98</v>
      </c>
      <c r="J22" s="1">
        <f t="shared" si="0"/>
        <v>391</v>
      </c>
      <c r="K22" s="1">
        <v>93</v>
      </c>
      <c r="L22" s="1">
        <v>98</v>
      </c>
      <c r="M22" s="1">
        <v>95</v>
      </c>
      <c r="N22" s="1">
        <v>91</v>
      </c>
      <c r="O22" s="1">
        <f t="shared" si="1"/>
        <v>377</v>
      </c>
      <c r="P22" s="1">
        <v>98</v>
      </c>
      <c r="Q22" s="1">
        <v>94</v>
      </c>
      <c r="R22" s="1">
        <v>98</v>
      </c>
      <c r="S22" s="1">
        <v>96</v>
      </c>
      <c r="T22" s="1">
        <f t="shared" si="2"/>
        <v>386</v>
      </c>
      <c r="U22" s="1">
        <f t="shared" si="3"/>
        <v>1154</v>
      </c>
      <c r="V22" s="1">
        <v>100</v>
      </c>
      <c r="W22" s="1">
        <v>99</v>
      </c>
      <c r="X22" s="1">
        <v>98</v>
      </c>
      <c r="Y22" s="1">
        <v>99</v>
      </c>
      <c r="Z22" s="1">
        <f t="shared" si="4"/>
        <v>396</v>
      </c>
      <c r="AA22" s="1">
        <v>98</v>
      </c>
      <c r="AB22" s="1">
        <v>96</v>
      </c>
      <c r="AC22" s="1">
        <v>94</v>
      </c>
      <c r="AD22" s="1">
        <v>91</v>
      </c>
      <c r="AE22" s="1">
        <f t="shared" si="5"/>
        <v>379</v>
      </c>
      <c r="AF22" s="1"/>
      <c r="AG22" s="1"/>
      <c r="AH22" s="1"/>
      <c r="AI22" s="1"/>
      <c r="AJ22" s="1">
        <f t="shared" si="6"/>
        <v>0</v>
      </c>
      <c r="AK22" s="1">
        <f t="shared" si="7"/>
        <v>775</v>
      </c>
      <c r="AL22" s="4">
        <f t="shared" si="8"/>
        <v>1929</v>
      </c>
      <c r="AM22" s="4">
        <v>99.2</v>
      </c>
      <c r="AN22" s="3">
        <v>99.1</v>
      </c>
      <c r="AO22" s="18">
        <f t="shared" si="9"/>
        <v>2028.2</v>
      </c>
    </row>
    <row r="23" spans="1:41" ht="17.25" customHeight="1" x14ac:dyDescent="0.35">
      <c r="A23" s="1">
        <v>8</v>
      </c>
      <c r="B23" s="29">
        <v>70</v>
      </c>
      <c r="C23" s="24" t="s">
        <v>125</v>
      </c>
      <c r="D23" s="30">
        <v>13480</v>
      </c>
      <c r="E23" s="24" t="s">
        <v>55</v>
      </c>
      <c r="F23" s="1">
        <v>98</v>
      </c>
      <c r="G23" s="1">
        <v>98</v>
      </c>
      <c r="H23" s="1">
        <v>97</v>
      </c>
      <c r="I23" s="1">
        <v>100</v>
      </c>
      <c r="J23" s="1">
        <f t="shared" si="0"/>
        <v>393</v>
      </c>
      <c r="K23" s="1">
        <v>93</v>
      </c>
      <c r="L23" s="1">
        <v>95</v>
      </c>
      <c r="M23" s="1">
        <v>93</v>
      </c>
      <c r="N23" s="1">
        <v>92</v>
      </c>
      <c r="O23" s="1">
        <f t="shared" si="1"/>
        <v>373</v>
      </c>
      <c r="P23" s="1">
        <v>95</v>
      </c>
      <c r="Q23" s="1">
        <v>98</v>
      </c>
      <c r="R23" s="1">
        <v>91</v>
      </c>
      <c r="S23" s="1">
        <v>94</v>
      </c>
      <c r="T23" s="1">
        <f t="shared" si="2"/>
        <v>378</v>
      </c>
      <c r="U23" s="1">
        <f t="shared" si="3"/>
        <v>1144</v>
      </c>
      <c r="V23" s="1">
        <v>99</v>
      </c>
      <c r="W23" s="1">
        <v>98</v>
      </c>
      <c r="X23" s="1">
        <v>98</v>
      </c>
      <c r="Y23" s="1">
        <v>99</v>
      </c>
      <c r="Z23" s="1">
        <f t="shared" si="4"/>
        <v>394</v>
      </c>
      <c r="AA23" s="1">
        <v>96</v>
      </c>
      <c r="AB23" s="1">
        <v>95</v>
      </c>
      <c r="AC23" s="1">
        <v>95</v>
      </c>
      <c r="AD23" s="1">
        <v>94</v>
      </c>
      <c r="AE23" s="1">
        <f t="shared" si="5"/>
        <v>380</v>
      </c>
      <c r="AF23" s="1"/>
      <c r="AG23" s="1"/>
      <c r="AH23" s="1"/>
      <c r="AI23" s="1"/>
      <c r="AJ23" s="1">
        <f t="shared" si="6"/>
        <v>0</v>
      </c>
      <c r="AK23" s="1">
        <f t="shared" si="7"/>
        <v>774</v>
      </c>
      <c r="AL23" s="4">
        <f t="shared" si="8"/>
        <v>1918</v>
      </c>
      <c r="AM23" s="4"/>
      <c r="AN23" s="18">
        <v>97</v>
      </c>
      <c r="AO23" s="18">
        <f t="shared" si="9"/>
        <v>2015</v>
      </c>
    </row>
    <row r="24" spans="1:41" ht="17.25" customHeight="1" x14ac:dyDescent="0.35">
      <c r="A24" s="1">
        <v>9</v>
      </c>
      <c r="B24" s="29">
        <v>35</v>
      </c>
      <c r="C24" s="24" t="s">
        <v>111</v>
      </c>
      <c r="D24" s="30">
        <v>112400</v>
      </c>
      <c r="E24" s="24" t="s">
        <v>55</v>
      </c>
      <c r="F24" s="1">
        <v>98</v>
      </c>
      <c r="G24" s="1">
        <v>97</v>
      </c>
      <c r="H24" s="1">
        <v>99</v>
      </c>
      <c r="I24" s="1">
        <v>96</v>
      </c>
      <c r="J24" s="1">
        <f t="shared" si="0"/>
        <v>390</v>
      </c>
      <c r="K24" s="1">
        <v>90</v>
      </c>
      <c r="L24" s="1">
        <v>92</v>
      </c>
      <c r="M24" s="1">
        <v>90</v>
      </c>
      <c r="N24" s="1">
        <v>94</v>
      </c>
      <c r="O24" s="1">
        <f t="shared" si="1"/>
        <v>366</v>
      </c>
      <c r="P24" s="1">
        <v>95</v>
      </c>
      <c r="Q24" s="1">
        <v>98</v>
      </c>
      <c r="R24" s="1">
        <v>94</v>
      </c>
      <c r="S24" s="1">
        <v>95</v>
      </c>
      <c r="T24" s="1">
        <f t="shared" si="2"/>
        <v>382</v>
      </c>
      <c r="U24" s="1">
        <f t="shared" si="3"/>
        <v>1138</v>
      </c>
      <c r="V24" s="1">
        <v>99</v>
      </c>
      <c r="W24" s="1">
        <v>100</v>
      </c>
      <c r="X24" s="1">
        <v>99</v>
      </c>
      <c r="Y24" s="1">
        <v>99</v>
      </c>
      <c r="Z24" s="1">
        <f t="shared" si="4"/>
        <v>397</v>
      </c>
      <c r="AA24" s="1">
        <v>93</v>
      </c>
      <c r="AB24" s="1">
        <v>97</v>
      </c>
      <c r="AC24" s="1">
        <v>95</v>
      </c>
      <c r="AD24" s="1">
        <v>93</v>
      </c>
      <c r="AE24" s="1">
        <f t="shared" si="5"/>
        <v>378</v>
      </c>
      <c r="AF24" s="1"/>
      <c r="AG24" s="1"/>
      <c r="AH24" s="1"/>
      <c r="AI24" s="1"/>
      <c r="AJ24" s="1">
        <f t="shared" si="6"/>
        <v>0</v>
      </c>
      <c r="AK24" s="1">
        <f t="shared" si="7"/>
        <v>775</v>
      </c>
      <c r="AL24" s="4">
        <f t="shared" si="8"/>
        <v>1913</v>
      </c>
      <c r="AM24" s="4"/>
      <c r="AN24" s="18">
        <v>95.5</v>
      </c>
      <c r="AO24" s="18">
        <f t="shared" si="9"/>
        <v>2008.5</v>
      </c>
    </row>
    <row r="25" spans="1:41" ht="17.25" customHeight="1" x14ac:dyDescent="0.35">
      <c r="A25" s="1">
        <v>10</v>
      </c>
      <c r="B25" s="29">
        <v>64</v>
      </c>
      <c r="C25" s="24" t="s">
        <v>123</v>
      </c>
      <c r="D25" s="32">
        <v>17311</v>
      </c>
      <c r="E25" s="24" t="s">
        <v>55</v>
      </c>
      <c r="F25" s="1">
        <v>95</v>
      </c>
      <c r="G25" s="1">
        <v>97</v>
      </c>
      <c r="H25" s="1">
        <v>98</v>
      </c>
      <c r="I25" s="1">
        <v>99</v>
      </c>
      <c r="J25" s="1">
        <f t="shared" si="0"/>
        <v>389</v>
      </c>
      <c r="K25" s="1">
        <v>96</v>
      </c>
      <c r="L25" s="1">
        <v>93</v>
      </c>
      <c r="M25" s="1">
        <v>96</v>
      </c>
      <c r="N25" s="1">
        <v>94</v>
      </c>
      <c r="O25" s="1">
        <f t="shared" si="1"/>
        <v>379</v>
      </c>
      <c r="P25" s="1">
        <v>96</v>
      </c>
      <c r="Q25" s="1">
        <v>92</v>
      </c>
      <c r="R25" s="1">
        <v>98</v>
      </c>
      <c r="S25" s="1">
        <v>96</v>
      </c>
      <c r="T25" s="1">
        <f t="shared" si="2"/>
        <v>382</v>
      </c>
      <c r="U25" s="1">
        <f t="shared" si="3"/>
        <v>1150</v>
      </c>
      <c r="V25" s="1">
        <v>97</v>
      </c>
      <c r="W25" s="1">
        <v>98</v>
      </c>
      <c r="X25" s="1">
        <v>98</v>
      </c>
      <c r="Y25" s="1">
        <v>96</v>
      </c>
      <c r="Z25" s="1">
        <f t="shared" si="4"/>
        <v>389</v>
      </c>
      <c r="AA25" s="1">
        <v>91</v>
      </c>
      <c r="AB25" s="1">
        <v>93</v>
      </c>
      <c r="AC25" s="1">
        <v>97</v>
      </c>
      <c r="AD25" s="1">
        <v>95</v>
      </c>
      <c r="AE25" s="1">
        <f t="shared" si="5"/>
        <v>376</v>
      </c>
      <c r="AF25" s="1"/>
      <c r="AG25" s="1"/>
      <c r="AH25" s="1"/>
      <c r="AI25" s="1"/>
      <c r="AJ25" s="1">
        <f t="shared" si="6"/>
        <v>0</v>
      </c>
      <c r="AK25" s="1">
        <f t="shared" si="7"/>
        <v>765</v>
      </c>
      <c r="AL25" s="4">
        <f t="shared" si="8"/>
        <v>1915</v>
      </c>
      <c r="AM25" s="4">
        <v>93.2</v>
      </c>
      <c r="AO25" s="18">
        <f t="shared" si="9"/>
        <v>2008.2</v>
      </c>
    </row>
    <row r="26" spans="1:41" ht="17.25" customHeight="1" x14ac:dyDescent="0.35">
      <c r="A26" s="1">
        <v>11</v>
      </c>
      <c r="B26" s="29">
        <v>48</v>
      </c>
      <c r="C26" s="24" t="s">
        <v>115</v>
      </c>
      <c r="D26" s="30">
        <v>31689</v>
      </c>
      <c r="E26" s="24" t="s">
        <v>0</v>
      </c>
      <c r="F26" s="1">
        <v>97</v>
      </c>
      <c r="G26" s="1">
        <v>100</v>
      </c>
      <c r="H26" s="1">
        <v>100</v>
      </c>
      <c r="I26" s="1">
        <v>98</v>
      </c>
      <c r="J26" s="1">
        <f t="shared" si="0"/>
        <v>395</v>
      </c>
      <c r="K26" s="1">
        <v>92</v>
      </c>
      <c r="L26" s="1">
        <v>90</v>
      </c>
      <c r="M26" s="1">
        <v>88</v>
      </c>
      <c r="N26" s="1">
        <v>92</v>
      </c>
      <c r="O26" s="1">
        <f t="shared" si="1"/>
        <v>362</v>
      </c>
      <c r="P26" s="1">
        <v>94</v>
      </c>
      <c r="Q26" s="1">
        <v>93</v>
      </c>
      <c r="R26" s="1">
        <v>92</v>
      </c>
      <c r="S26" s="1">
        <v>94</v>
      </c>
      <c r="T26" s="1">
        <f t="shared" si="2"/>
        <v>373</v>
      </c>
      <c r="U26" s="1">
        <f t="shared" si="3"/>
        <v>1130</v>
      </c>
      <c r="V26" s="1">
        <v>100</v>
      </c>
      <c r="W26" s="1">
        <v>100</v>
      </c>
      <c r="X26" s="1">
        <v>98</v>
      </c>
      <c r="Y26" s="1">
        <v>98</v>
      </c>
      <c r="Z26" s="1">
        <f t="shared" si="4"/>
        <v>396</v>
      </c>
      <c r="AA26" s="1">
        <v>94</v>
      </c>
      <c r="AB26" s="1">
        <v>94</v>
      </c>
      <c r="AC26" s="1">
        <v>97</v>
      </c>
      <c r="AD26" s="1">
        <v>92</v>
      </c>
      <c r="AE26" s="1">
        <f t="shared" si="5"/>
        <v>377</v>
      </c>
      <c r="AF26" s="1"/>
      <c r="AG26" s="1"/>
      <c r="AH26" s="1"/>
      <c r="AI26" s="1"/>
      <c r="AJ26" s="1">
        <f t="shared" si="6"/>
        <v>0</v>
      </c>
      <c r="AK26" s="1">
        <f t="shared" si="7"/>
        <v>773</v>
      </c>
      <c r="AL26" s="4">
        <f t="shared" si="8"/>
        <v>1903</v>
      </c>
      <c r="AM26" s="4"/>
      <c r="AN26" s="18">
        <v>95.3</v>
      </c>
      <c r="AO26" s="18">
        <f t="shared" si="9"/>
        <v>1998.3</v>
      </c>
    </row>
    <row r="27" spans="1:41" ht="17.25" customHeight="1" x14ac:dyDescent="0.35">
      <c r="A27" s="1">
        <v>12</v>
      </c>
      <c r="B27" s="29">
        <v>76</v>
      </c>
      <c r="C27" s="24" t="s">
        <v>128</v>
      </c>
      <c r="D27" s="30">
        <v>100255</v>
      </c>
      <c r="E27" s="24" t="s">
        <v>55</v>
      </c>
      <c r="F27" s="1">
        <v>99</v>
      </c>
      <c r="G27" s="1">
        <v>97</v>
      </c>
      <c r="H27" s="1">
        <v>99</v>
      </c>
      <c r="I27" s="1">
        <v>100</v>
      </c>
      <c r="J27" s="1">
        <f t="shared" si="0"/>
        <v>395</v>
      </c>
      <c r="K27" s="1">
        <v>87</v>
      </c>
      <c r="L27" s="1">
        <v>90</v>
      </c>
      <c r="M27" s="1">
        <v>94</v>
      </c>
      <c r="N27" s="1">
        <v>94</v>
      </c>
      <c r="O27" s="1">
        <f t="shared" si="1"/>
        <v>365</v>
      </c>
      <c r="P27" s="1">
        <v>96</v>
      </c>
      <c r="Q27" s="1">
        <v>96</v>
      </c>
      <c r="R27" s="1">
        <v>98</v>
      </c>
      <c r="S27" s="1">
        <v>96</v>
      </c>
      <c r="T27" s="1">
        <f t="shared" si="2"/>
        <v>386</v>
      </c>
      <c r="U27" s="1">
        <f t="shared" si="3"/>
        <v>1146</v>
      </c>
      <c r="V27" s="1">
        <v>100</v>
      </c>
      <c r="W27" s="1">
        <v>100</v>
      </c>
      <c r="X27" s="1">
        <v>100</v>
      </c>
      <c r="Y27" s="1">
        <v>99</v>
      </c>
      <c r="Z27" s="1">
        <f t="shared" si="4"/>
        <v>399</v>
      </c>
      <c r="AA27" s="1">
        <v>93</v>
      </c>
      <c r="AB27" s="1">
        <v>93</v>
      </c>
      <c r="AC27" s="1">
        <v>91</v>
      </c>
      <c r="AD27" s="1">
        <v>96</v>
      </c>
      <c r="AE27" s="1">
        <f t="shared" si="5"/>
        <v>373</v>
      </c>
      <c r="AF27" s="1"/>
      <c r="AG27" s="1"/>
      <c r="AH27" s="1"/>
      <c r="AI27" s="1"/>
      <c r="AJ27" s="1">
        <f t="shared" si="6"/>
        <v>0</v>
      </c>
      <c r="AK27" s="1">
        <f t="shared" si="7"/>
        <v>772</v>
      </c>
      <c r="AL27" s="4">
        <f t="shared" si="8"/>
        <v>1918</v>
      </c>
      <c r="AM27" s="4"/>
      <c r="AO27" s="18">
        <f t="shared" si="9"/>
        <v>1918</v>
      </c>
    </row>
    <row r="28" spans="1:41" ht="17.25" customHeight="1" x14ac:dyDescent="0.35">
      <c r="A28" s="1">
        <v>13</v>
      </c>
      <c r="B28" s="29">
        <v>15</v>
      </c>
      <c r="C28" s="24" t="s">
        <v>105</v>
      </c>
      <c r="D28" s="32">
        <v>29862</v>
      </c>
      <c r="E28" s="24" t="s">
        <v>1</v>
      </c>
      <c r="F28" s="1">
        <v>98</v>
      </c>
      <c r="G28" s="1">
        <v>96</v>
      </c>
      <c r="H28" s="1">
        <v>98</v>
      </c>
      <c r="I28" s="1">
        <v>97</v>
      </c>
      <c r="J28" s="1">
        <f t="shared" si="0"/>
        <v>389</v>
      </c>
      <c r="K28" s="1">
        <v>94</v>
      </c>
      <c r="L28" s="1">
        <v>91</v>
      </c>
      <c r="M28" s="1">
        <v>95</v>
      </c>
      <c r="N28" s="1">
        <v>96</v>
      </c>
      <c r="O28" s="1">
        <f t="shared" si="1"/>
        <v>376</v>
      </c>
      <c r="P28" s="1">
        <v>98</v>
      </c>
      <c r="Q28" s="1">
        <v>96</v>
      </c>
      <c r="R28" s="1">
        <v>95</v>
      </c>
      <c r="S28" s="1">
        <v>96</v>
      </c>
      <c r="T28" s="1">
        <f t="shared" si="2"/>
        <v>385</v>
      </c>
      <c r="U28" s="1">
        <f t="shared" si="3"/>
        <v>1150</v>
      </c>
      <c r="V28" s="1">
        <v>96</v>
      </c>
      <c r="W28" s="1">
        <v>96</v>
      </c>
      <c r="X28" s="1">
        <v>92</v>
      </c>
      <c r="Y28" s="1">
        <v>100</v>
      </c>
      <c r="Z28" s="1">
        <f t="shared" si="4"/>
        <v>384</v>
      </c>
      <c r="AA28" s="1">
        <v>95</v>
      </c>
      <c r="AB28" s="1">
        <v>96</v>
      </c>
      <c r="AC28" s="1">
        <v>96</v>
      </c>
      <c r="AD28" s="1">
        <v>95</v>
      </c>
      <c r="AE28" s="1">
        <f t="shared" si="5"/>
        <v>382</v>
      </c>
      <c r="AF28" s="1"/>
      <c r="AG28" s="1"/>
      <c r="AH28" s="1"/>
      <c r="AI28" s="1"/>
      <c r="AJ28" s="1">
        <f t="shared" si="6"/>
        <v>0</v>
      </c>
      <c r="AK28" s="1">
        <f t="shared" si="7"/>
        <v>766</v>
      </c>
      <c r="AL28" s="4">
        <f t="shared" si="8"/>
        <v>1916</v>
      </c>
      <c r="AM28" s="4"/>
      <c r="AN28" s="18"/>
      <c r="AO28" s="18">
        <f t="shared" si="9"/>
        <v>1916</v>
      </c>
    </row>
    <row r="29" spans="1:41" ht="17.25" customHeight="1" x14ac:dyDescent="0.35">
      <c r="A29" s="1">
        <v>14</v>
      </c>
      <c r="B29" s="29">
        <v>82</v>
      </c>
      <c r="C29" s="24" t="s">
        <v>131</v>
      </c>
      <c r="D29" s="30">
        <v>13140</v>
      </c>
      <c r="E29" s="24" t="s">
        <v>55</v>
      </c>
      <c r="F29" s="1">
        <v>99</v>
      </c>
      <c r="G29" s="1">
        <v>98</v>
      </c>
      <c r="H29" s="1">
        <v>97</v>
      </c>
      <c r="I29" s="1">
        <v>98</v>
      </c>
      <c r="J29" s="1">
        <f t="shared" si="0"/>
        <v>392</v>
      </c>
      <c r="K29" s="1">
        <v>94</v>
      </c>
      <c r="L29" s="1">
        <v>95</v>
      </c>
      <c r="M29" s="1">
        <v>95</v>
      </c>
      <c r="N29" s="1">
        <v>91</v>
      </c>
      <c r="O29" s="1">
        <f t="shared" si="1"/>
        <v>375</v>
      </c>
      <c r="P29" s="1">
        <v>95</v>
      </c>
      <c r="Q29" s="1">
        <v>98</v>
      </c>
      <c r="R29" s="1">
        <v>92</v>
      </c>
      <c r="S29" s="1">
        <v>95</v>
      </c>
      <c r="T29" s="1">
        <f t="shared" si="2"/>
        <v>380</v>
      </c>
      <c r="U29" s="1">
        <f t="shared" si="3"/>
        <v>1147</v>
      </c>
      <c r="V29" s="1">
        <v>97</v>
      </c>
      <c r="W29" s="1">
        <v>95</v>
      </c>
      <c r="X29" s="1">
        <v>98</v>
      </c>
      <c r="Y29" s="1">
        <v>99</v>
      </c>
      <c r="Z29" s="1">
        <f t="shared" si="4"/>
        <v>389</v>
      </c>
      <c r="AA29" s="1">
        <v>95</v>
      </c>
      <c r="AB29" s="1">
        <v>95</v>
      </c>
      <c r="AC29" s="1">
        <v>94</v>
      </c>
      <c r="AD29" s="1">
        <v>93</v>
      </c>
      <c r="AE29" s="1">
        <f t="shared" si="5"/>
        <v>377</v>
      </c>
      <c r="AF29" s="1"/>
      <c r="AG29" s="1"/>
      <c r="AH29" s="1"/>
      <c r="AI29" s="1"/>
      <c r="AJ29" s="1">
        <f t="shared" si="6"/>
        <v>0</v>
      </c>
      <c r="AK29" s="1">
        <f t="shared" si="7"/>
        <v>766</v>
      </c>
      <c r="AL29" s="4">
        <f t="shared" si="8"/>
        <v>1913</v>
      </c>
      <c r="AM29" s="4"/>
      <c r="AO29" s="18">
        <f t="shared" si="9"/>
        <v>1913</v>
      </c>
    </row>
    <row r="30" spans="1:41" ht="17.25" customHeight="1" x14ac:dyDescent="0.35">
      <c r="A30" s="1">
        <v>15</v>
      </c>
      <c r="B30" s="29">
        <v>14</v>
      </c>
      <c r="C30" s="24" t="s">
        <v>104</v>
      </c>
      <c r="D30" s="32">
        <v>28605</v>
      </c>
      <c r="E30" s="24" t="s">
        <v>1</v>
      </c>
      <c r="F30" s="1">
        <v>98</v>
      </c>
      <c r="G30" s="1">
        <v>97</v>
      </c>
      <c r="H30" s="1">
        <v>98</v>
      </c>
      <c r="I30" s="1">
        <v>97</v>
      </c>
      <c r="J30" s="1">
        <f t="shared" si="0"/>
        <v>390</v>
      </c>
      <c r="K30" s="1">
        <v>94</v>
      </c>
      <c r="L30" s="1">
        <v>95</v>
      </c>
      <c r="M30" s="1">
        <v>92</v>
      </c>
      <c r="N30" s="1">
        <v>93</v>
      </c>
      <c r="O30" s="1">
        <f t="shared" si="1"/>
        <v>374</v>
      </c>
      <c r="P30" s="1">
        <v>97</v>
      </c>
      <c r="Q30" s="1">
        <v>93</v>
      </c>
      <c r="R30" s="1">
        <v>94</v>
      </c>
      <c r="S30" s="1">
        <v>92</v>
      </c>
      <c r="T30" s="1">
        <f t="shared" si="2"/>
        <v>376</v>
      </c>
      <c r="U30" s="1">
        <f t="shared" si="3"/>
        <v>1140</v>
      </c>
      <c r="V30" s="1">
        <v>100</v>
      </c>
      <c r="W30" s="1">
        <v>98</v>
      </c>
      <c r="X30" s="1">
        <v>100</v>
      </c>
      <c r="Y30" s="1">
        <v>97</v>
      </c>
      <c r="Z30" s="1">
        <f t="shared" si="4"/>
        <v>395</v>
      </c>
      <c r="AA30" s="1">
        <v>91</v>
      </c>
      <c r="AB30" s="1">
        <v>89</v>
      </c>
      <c r="AC30" s="1">
        <v>95</v>
      </c>
      <c r="AD30" s="1">
        <v>89</v>
      </c>
      <c r="AE30" s="1">
        <f t="shared" si="5"/>
        <v>364</v>
      </c>
      <c r="AF30" s="1"/>
      <c r="AG30" s="1"/>
      <c r="AH30" s="1"/>
      <c r="AI30" s="1"/>
      <c r="AJ30" s="1">
        <f t="shared" si="6"/>
        <v>0</v>
      </c>
      <c r="AK30" s="1">
        <f t="shared" si="7"/>
        <v>759</v>
      </c>
      <c r="AL30" s="4">
        <f t="shared" si="8"/>
        <v>1899</v>
      </c>
      <c r="AM30" s="4"/>
      <c r="AN30" s="18"/>
      <c r="AO30" s="18">
        <f t="shared" si="9"/>
        <v>1899</v>
      </c>
    </row>
    <row r="31" spans="1:41" ht="17.25" customHeight="1" x14ac:dyDescent="0.35">
      <c r="A31" s="1">
        <v>16</v>
      </c>
      <c r="B31" s="29">
        <v>67</v>
      </c>
      <c r="C31" s="24" t="s">
        <v>135</v>
      </c>
      <c r="D31" s="30">
        <v>15397</v>
      </c>
      <c r="E31" s="24" t="s">
        <v>1</v>
      </c>
      <c r="F31" s="1">
        <v>97</v>
      </c>
      <c r="G31" s="1">
        <v>96</v>
      </c>
      <c r="H31" s="1">
        <v>98</v>
      </c>
      <c r="I31" s="1">
        <v>96</v>
      </c>
      <c r="J31" s="1">
        <f t="shared" si="0"/>
        <v>387</v>
      </c>
      <c r="K31" s="1">
        <v>91</v>
      </c>
      <c r="L31" s="1">
        <v>95</v>
      </c>
      <c r="M31" s="1">
        <v>87</v>
      </c>
      <c r="N31" s="1">
        <v>90</v>
      </c>
      <c r="O31" s="1">
        <f t="shared" si="1"/>
        <v>363</v>
      </c>
      <c r="P31" s="1">
        <v>95</v>
      </c>
      <c r="Q31" s="1">
        <v>96</v>
      </c>
      <c r="R31" s="1">
        <v>96</v>
      </c>
      <c r="S31" s="1">
        <v>93</v>
      </c>
      <c r="T31" s="1">
        <f t="shared" si="2"/>
        <v>380</v>
      </c>
      <c r="U31" s="1">
        <f t="shared" si="3"/>
        <v>1130</v>
      </c>
      <c r="V31" s="1">
        <v>97</v>
      </c>
      <c r="W31" s="1">
        <v>97</v>
      </c>
      <c r="X31" s="1">
        <v>97</v>
      </c>
      <c r="Y31" s="1">
        <v>99</v>
      </c>
      <c r="Z31" s="1">
        <f t="shared" si="4"/>
        <v>390</v>
      </c>
      <c r="AA31" s="1">
        <v>94</v>
      </c>
      <c r="AB31" s="1">
        <v>94</v>
      </c>
      <c r="AC31" s="1">
        <v>89</v>
      </c>
      <c r="AD31" s="1">
        <v>97</v>
      </c>
      <c r="AE31" s="1">
        <f t="shared" si="5"/>
        <v>374</v>
      </c>
      <c r="AF31" s="1"/>
      <c r="AG31" s="1"/>
      <c r="AH31" s="1"/>
      <c r="AI31" s="1"/>
      <c r="AJ31" s="1">
        <f t="shared" si="6"/>
        <v>0</v>
      </c>
      <c r="AK31" s="1">
        <f t="shared" si="7"/>
        <v>764</v>
      </c>
      <c r="AL31" s="4">
        <f t="shared" si="8"/>
        <v>1894</v>
      </c>
      <c r="AM31" s="4"/>
      <c r="AO31" s="18">
        <f t="shared" si="9"/>
        <v>1894</v>
      </c>
    </row>
    <row r="32" spans="1:41" ht="17.25" customHeight="1" x14ac:dyDescent="0.35">
      <c r="A32" s="1">
        <v>17</v>
      </c>
      <c r="B32" s="29">
        <v>6</v>
      </c>
      <c r="C32" s="24" t="s">
        <v>102</v>
      </c>
      <c r="D32" s="30">
        <v>718</v>
      </c>
      <c r="E32" s="24" t="s">
        <v>55</v>
      </c>
      <c r="F32" s="1">
        <v>98</v>
      </c>
      <c r="G32" s="1">
        <v>96</v>
      </c>
      <c r="H32" s="1">
        <v>99</v>
      </c>
      <c r="I32" s="1">
        <v>98</v>
      </c>
      <c r="J32" s="1">
        <f t="shared" si="0"/>
        <v>391</v>
      </c>
      <c r="K32" s="1">
        <v>92</v>
      </c>
      <c r="L32" s="1">
        <v>90</v>
      </c>
      <c r="M32" s="1">
        <v>92</v>
      </c>
      <c r="N32" s="1">
        <v>90</v>
      </c>
      <c r="O32" s="1">
        <f t="shared" si="1"/>
        <v>364</v>
      </c>
      <c r="P32" s="1">
        <v>97</v>
      </c>
      <c r="Q32" s="1">
        <v>93</v>
      </c>
      <c r="R32" s="1">
        <v>95</v>
      </c>
      <c r="S32" s="1">
        <v>94</v>
      </c>
      <c r="T32" s="1">
        <f t="shared" si="2"/>
        <v>379</v>
      </c>
      <c r="U32" s="1">
        <f t="shared" si="3"/>
        <v>1134</v>
      </c>
      <c r="V32" s="1">
        <v>99</v>
      </c>
      <c r="W32" s="1">
        <v>100</v>
      </c>
      <c r="X32" s="1">
        <v>100</v>
      </c>
      <c r="Y32" s="1">
        <v>99</v>
      </c>
      <c r="Z32" s="17">
        <f t="shared" si="4"/>
        <v>398</v>
      </c>
      <c r="AA32" s="1">
        <v>91</v>
      </c>
      <c r="AB32" s="1">
        <v>88</v>
      </c>
      <c r="AC32" s="1">
        <v>88</v>
      </c>
      <c r="AD32" s="1">
        <v>94</v>
      </c>
      <c r="AE32" s="1">
        <f t="shared" si="5"/>
        <v>361</v>
      </c>
      <c r="AF32" s="1"/>
      <c r="AG32" s="1"/>
      <c r="AH32" s="1"/>
      <c r="AI32" s="1"/>
      <c r="AJ32" s="1">
        <f t="shared" si="6"/>
        <v>0</v>
      </c>
      <c r="AK32" s="1">
        <f t="shared" si="7"/>
        <v>759</v>
      </c>
      <c r="AL32" s="4">
        <f t="shared" si="8"/>
        <v>1893</v>
      </c>
      <c r="AM32" s="4"/>
      <c r="AN32" s="18"/>
      <c r="AO32" s="18">
        <f t="shared" si="9"/>
        <v>1893</v>
      </c>
    </row>
    <row r="33" spans="1:41" ht="17.25" customHeight="1" x14ac:dyDescent="0.35">
      <c r="A33" s="1">
        <v>18</v>
      </c>
      <c r="B33" s="29">
        <v>81</v>
      </c>
      <c r="C33" s="24" t="s">
        <v>130</v>
      </c>
      <c r="D33" s="32">
        <v>13019</v>
      </c>
      <c r="E33" s="24" t="s">
        <v>55</v>
      </c>
      <c r="F33" s="1">
        <v>98</v>
      </c>
      <c r="G33" s="1">
        <v>96</v>
      </c>
      <c r="H33" s="1">
        <v>97</v>
      </c>
      <c r="I33" s="1">
        <v>98</v>
      </c>
      <c r="J33" s="1">
        <f t="shared" si="0"/>
        <v>389</v>
      </c>
      <c r="K33" s="1">
        <v>92</v>
      </c>
      <c r="L33" s="1">
        <v>97</v>
      </c>
      <c r="M33" s="1">
        <v>90</v>
      </c>
      <c r="N33" s="1">
        <v>94</v>
      </c>
      <c r="O33" s="1">
        <f t="shared" si="1"/>
        <v>373</v>
      </c>
      <c r="P33" s="1">
        <v>94</v>
      </c>
      <c r="Q33" s="1">
        <v>93</v>
      </c>
      <c r="R33" s="1">
        <v>93</v>
      </c>
      <c r="S33" s="1">
        <v>95</v>
      </c>
      <c r="T33" s="1">
        <f t="shared" si="2"/>
        <v>375</v>
      </c>
      <c r="U33" s="1">
        <f t="shared" si="3"/>
        <v>1137</v>
      </c>
      <c r="V33" s="1">
        <v>96</v>
      </c>
      <c r="W33" s="1">
        <v>96</v>
      </c>
      <c r="X33" s="1">
        <v>98</v>
      </c>
      <c r="Y33" s="1">
        <v>100</v>
      </c>
      <c r="Z33" s="1">
        <f t="shared" si="4"/>
        <v>390</v>
      </c>
      <c r="AA33" s="1">
        <v>94</v>
      </c>
      <c r="AB33" s="1">
        <v>94</v>
      </c>
      <c r="AC33" s="1">
        <v>89</v>
      </c>
      <c r="AD33" s="1">
        <v>88</v>
      </c>
      <c r="AE33" s="1">
        <f t="shared" si="5"/>
        <v>365</v>
      </c>
      <c r="AF33" s="1"/>
      <c r="AG33" s="1"/>
      <c r="AH33" s="1"/>
      <c r="AI33" s="1"/>
      <c r="AJ33" s="1">
        <f t="shared" si="6"/>
        <v>0</v>
      </c>
      <c r="AK33" s="1">
        <f t="shared" si="7"/>
        <v>755</v>
      </c>
      <c r="AL33" s="4">
        <f t="shared" si="8"/>
        <v>1892</v>
      </c>
      <c r="AM33" s="4"/>
      <c r="AO33" s="18">
        <f t="shared" si="9"/>
        <v>1892</v>
      </c>
    </row>
    <row r="34" spans="1:41" ht="17.25" customHeight="1" x14ac:dyDescent="0.35">
      <c r="A34" s="1">
        <v>19</v>
      </c>
      <c r="B34" s="29">
        <v>4</v>
      </c>
      <c r="C34" s="24" t="s">
        <v>101</v>
      </c>
      <c r="D34" s="30">
        <v>9146</v>
      </c>
      <c r="E34" s="24" t="s">
        <v>55</v>
      </c>
      <c r="F34" s="1">
        <v>98</v>
      </c>
      <c r="G34" s="1">
        <v>99</v>
      </c>
      <c r="H34" s="1">
        <v>98</v>
      </c>
      <c r="I34" s="1">
        <v>99</v>
      </c>
      <c r="J34" s="1">
        <f t="shared" si="0"/>
        <v>394</v>
      </c>
      <c r="K34" s="1">
        <v>90</v>
      </c>
      <c r="L34" s="1">
        <v>93</v>
      </c>
      <c r="M34" s="1">
        <v>89</v>
      </c>
      <c r="N34" s="1">
        <v>91</v>
      </c>
      <c r="O34" s="1">
        <f t="shared" si="1"/>
        <v>363</v>
      </c>
      <c r="P34" s="1">
        <v>96</v>
      </c>
      <c r="Q34" s="1">
        <v>95</v>
      </c>
      <c r="R34" s="1">
        <v>95</v>
      </c>
      <c r="S34" s="1">
        <v>94</v>
      </c>
      <c r="T34" s="1">
        <f t="shared" si="2"/>
        <v>380</v>
      </c>
      <c r="U34" s="1">
        <f t="shared" si="3"/>
        <v>1137</v>
      </c>
      <c r="V34" s="1">
        <v>99</v>
      </c>
      <c r="W34" s="1">
        <v>98</v>
      </c>
      <c r="X34" s="1">
        <v>99</v>
      </c>
      <c r="Y34" s="1">
        <v>97</v>
      </c>
      <c r="Z34" s="1">
        <f t="shared" si="4"/>
        <v>393</v>
      </c>
      <c r="AA34" s="1">
        <v>91</v>
      </c>
      <c r="AB34" s="1">
        <v>91</v>
      </c>
      <c r="AC34" s="1">
        <v>88</v>
      </c>
      <c r="AD34" s="1">
        <v>91</v>
      </c>
      <c r="AE34" s="1">
        <f t="shared" si="5"/>
        <v>361</v>
      </c>
      <c r="AF34" s="1"/>
      <c r="AG34" s="1"/>
      <c r="AH34" s="1"/>
      <c r="AI34" s="1"/>
      <c r="AJ34" s="1">
        <f t="shared" si="6"/>
        <v>0</v>
      </c>
      <c r="AK34" s="1">
        <f t="shared" si="7"/>
        <v>754</v>
      </c>
      <c r="AL34" s="4">
        <f t="shared" si="8"/>
        <v>1891</v>
      </c>
      <c r="AM34" s="4"/>
      <c r="AN34" s="18"/>
      <c r="AO34" s="18">
        <f t="shared" si="9"/>
        <v>1891</v>
      </c>
    </row>
    <row r="35" spans="1:41" ht="17.25" customHeight="1" x14ac:dyDescent="0.35">
      <c r="A35" s="1">
        <v>20</v>
      </c>
      <c r="B35" s="29">
        <v>93</v>
      </c>
      <c r="C35" s="24" t="s">
        <v>132</v>
      </c>
      <c r="D35" s="30" t="s">
        <v>52</v>
      </c>
      <c r="E35" s="24" t="s">
        <v>3</v>
      </c>
      <c r="F35" s="1">
        <v>97</v>
      </c>
      <c r="G35" s="1">
        <v>99</v>
      </c>
      <c r="H35" s="1">
        <v>97</v>
      </c>
      <c r="I35" s="1">
        <v>95</v>
      </c>
      <c r="J35" s="1">
        <f t="shared" si="0"/>
        <v>388</v>
      </c>
      <c r="K35" s="1">
        <v>94</v>
      </c>
      <c r="L35" s="1">
        <v>88</v>
      </c>
      <c r="M35" s="1">
        <v>89</v>
      </c>
      <c r="N35" s="1">
        <v>93</v>
      </c>
      <c r="O35" s="1">
        <f t="shared" si="1"/>
        <v>364</v>
      </c>
      <c r="P35" s="1">
        <v>94</v>
      </c>
      <c r="Q35" s="1">
        <v>91</v>
      </c>
      <c r="R35" s="1">
        <v>93</v>
      </c>
      <c r="S35" s="1">
        <v>93</v>
      </c>
      <c r="T35" s="1">
        <f t="shared" si="2"/>
        <v>371</v>
      </c>
      <c r="U35" s="1">
        <f t="shared" si="3"/>
        <v>1123</v>
      </c>
      <c r="V35" s="1">
        <v>97</v>
      </c>
      <c r="W35" s="1">
        <v>100</v>
      </c>
      <c r="X35" s="1">
        <v>97</v>
      </c>
      <c r="Y35" s="1">
        <v>99</v>
      </c>
      <c r="Z35" s="1">
        <f t="shared" si="4"/>
        <v>393</v>
      </c>
      <c r="AA35" s="1">
        <v>92</v>
      </c>
      <c r="AB35" s="1">
        <v>91</v>
      </c>
      <c r="AC35" s="1">
        <v>91</v>
      </c>
      <c r="AD35" s="1">
        <v>95</v>
      </c>
      <c r="AE35" s="1">
        <f t="shared" si="5"/>
        <v>369</v>
      </c>
      <c r="AF35" s="1"/>
      <c r="AG35" s="1"/>
      <c r="AH35" s="1"/>
      <c r="AI35" s="1"/>
      <c r="AJ35" s="1">
        <f t="shared" si="6"/>
        <v>0</v>
      </c>
      <c r="AK35" s="1">
        <f t="shared" si="7"/>
        <v>762</v>
      </c>
      <c r="AL35" s="4">
        <f t="shared" si="8"/>
        <v>1885</v>
      </c>
      <c r="AM35" s="4"/>
      <c r="AO35" s="18">
        <f t="shared" si="9"/>
        <v>1885</v>
      </c>
    </row>
    <row r="36" spans="1:41" ht="17.25" customHeight="1" x14ac:dyDescent="0.35">
      <c r="A36" s="1">
        <v>21</v>
      </c>
      <c r="B36" s="29">
        <v>27</v>
      </c>
      <c r="C36" s="24" t="s">
        <v>109</v>
      </c>
      <c r="D36" s="30">
        <v>100294</v>
      </c>
      <c r="E36" s="24" t="s">
        <v>1</v>
      </c>
      <c r="F36" s="1">
        <v>99</v>
      </c>
      <c r="G36" s="1">
        <v>96</v>
      </c>
      <c r="H36" s="1">
        <v>98</v>
      </c>
      <c r="I36" s="1">
        <v>98</v>
      </c>
      <c r="J36" s="1">
        <f t="shared" si="0"/>
        <v>391</v>
      </c>
      <c r="K36" s="1">
        <v>94</v>
      </c>
      <c r="L36" s="1">
        <v>92</v>
      </c>
      <c r="M36" s="1">
        <v>89</v>
      </c>
      <c r="N36" s="1">
        <v>95</v>
      </c>
      <c r="O36" s="1">
        <f t="shared" si="1"/>
        <v>370</v>
      </c>
      <c r="P36" s="1">
        <v>93</v>
      </c>
      <c r="Q36" s="1">
        <v>92</v>
      </c>
      <c r="R36" s="1">
        <v>92</v>
      </c>
      <c r="S36" s="1">
        <v>92</v>
      </c>
      <c r="T36" s="1">
        <f t="shared" si="2"/>
        <v>369</v>
      </c>
      <c r="U36" s="1">
        <f t="shared" si="3"/>
        <v>1130</v>
      </c>
      <c r="V36" s="1">
        <v>97</v>
      </c>
      <c r="W36" s="1">
        <v>96</v>
      </c>
      <c r="X36" s="1">
        <v>97</v>
      </c>
      <c r="Y36" s="1">
        <v>96</v>
      </c>
      <c r="Z36" s="1">
        <f t="shared" si="4"/>
        <v>386</v>
      </c>
      <c r="AA36" s="1">
        <v>90</v>
      </c>
      <c r="AB36" s="1">
        <v>90</v>
      </c>
      <c r="AC36" s="1">
        <v>93</v>
      </c>
      <c r="AD36" s="1">
        <v>90</v>
      </c>
      <c r="AE36" s="1">
        <f t="shared" si="5"/>
        <v>363</v>
      </c>
      <c r="AF36" s="1"/>
      <c r="AG36" s="1"/>
      <c r="AH36" s="1"/>
      <c r="AI36" s="1"/>
      <c r="AJ36" s="1">
        <f t="shared" si="6"/>
        <v>0</v>
      </c>
      <c r="AK36" s="1">
        <f t="shared" si="7"/>
        <v>749</v>
      </c>
      <c r="AL36" s="4">
        <f t="shared" si="8"/>
        <v>1879</v>
      </c>
      <c r="AM36" s="4"/>
      <c r="AN36" s="18"/>
      <c r="AO36" s="18">
        <f t="shared" si="9"/>
        <v>1879</v>
      </c>
    </row>
    <row r="37" spans="1:41" ht="17.25" customHeight="1" x14ac:dyDescent="0.35">
      <c r="A37" s="1">
        <v>22</v>
      </c>
      <c r="B37" s="29">
        <v>17</v>
      </c>
      <c r="C37" s="24" t="s">
        <v>106</v>
      </c>
      <c r="D37" s="30">
        <v>29145</v>
      </c>
      <c r="E37" s="24" t="s">
        <v>1</v>
      </c>
      <c r="F37" s="1">
        <v>94</v>
      </c>
      <c r="G37" s="1">
        <v>98</v>
      </c>
      <c r="H37" s="1">
        <v>98</v>
      </c>
      <c r="I37" s="1">
        <v>94</v>
      </c>
      <c r="J37" s="1">
        <f t="shared" si="0"/>
        <v>384</v>
      </c>
      <c r="K37" s="1">
        <v>87</v>
      </c>
      <c r="L37" s="1">
        <v>91</v>
      </c>
      <c r="M37" s="1">
        <v>88</v>
      </c>
      <c r="N37" s="1">
        <v>90</v>
      </c>
      <c r="O37" s="1">
        <f t="shared" si="1"/>
        <v>356</v>
      </c>
      <c r="P37" s="1">
        <v>94</v>
      </c>
      <c r="Q37" s="1">
        <v>95</v>
      </c>
      <c r="R37" s="1">
        <v>94</v>
      </c>
      <c r="S37" s="1">
        <v>93</v>
      </c>
      <c r="T37" s="1">
        <f t="shared" si="2"/>
        <v>376</v>
      </c>
      <c r="U37" s="1">
        <f t="shared" si="3"/>
        <v>1116</v>
      </c>
      <c r="V37" s="1">
        <v>99</v>
      </c>
      <c r="W37" s="1">
        <v>99</v>
      </c>
      <c r="X37" s="1">
        <v>98</v>
      </c>
      <c r="Y37" s="1">
        <v>98</v>
      </c>
      <c r="Z37" s="1">
        <f t="shared" si="4"/>
        <v>394</v>
      </c>
      <c r="AA37" s="1">
        <v>90</v>
      </c>
      <c r="AB37" s="1">
        <v>94</v>
      </c>
      <c r="AC37" s="1">
        <v>91</v>
      </c>
      <c r="AD37" s="1">
        <v>85</v>
      </c>
      <c r="AE37" s="1">
        <f t="shared" si="5"/>
        <v>360</v>
      </c>
      <c r="AF37" s="1"/>
      <c r="AG37" s="1"/>
      <c r="AH37" s="1"/>
      <c r="AI37" s="1"/>
      <c r="AJ37" s="1">
        <f t="shared" si="6"/>
        <v>0</v>
      </c>
      <c r="AK37" s="1">
        <f t="shared" si="7"/>
        <v>754</v>
      </c>
      <c r="AL37" s="4">
        <f t="shared" si="8"/>
        <v>1870</v>
      </c>
      <c r="AM37" s="4"/>
      <c r="AN37" s="18"/>
      <c r="AO37" s="18">
        <f t="shared" si="9"/>
        <v>1870</v>
      </c>
    </row>
    <row r="38" spans="1:41" ht="17.25" customHeight="1" x14ac:dyDescent="0.35">
      <c r="A38" s="1">
        <v>23</v>
      </c>
      <c r="B38" s="29">
        <v>22</v>
      </c>
      <c r="C38" s="24" t="s">
        <v>108</v>
      </c>
      <c r="D38" s="30">
        <v>29769</v>
      </c>
      <c r="E38" s="24" t="s">
        <v>0</v>
      </c>
      <c r="F38" s="1">
        <v>98</v>
      </c>
      <c r="G38" s="1">
        <v>97</v>
      </c>
      <c r="H38" s="1">
        <v>99</v>
      </c>
      <c r="I38" s="1">
        <v>95</v>
      </c>
      <c r="J38" s="1">
        <f t="shared" si="0"/>
        <v>389</v>
      </c>
      <c r="K38" s="1">
        <v>93</v>
      </c>
      <c r="L38" s="1">
        <v>92</v>
      </c>
      <c r="M38" s="1">
        <v>85</v>
      </c>
      <c r="N38" s="1">
        <v>90</v>
      </c>
      <c r="O38" s="1">
        <f t="shared" si="1"/>
        <v>360</v>
      </c>
      <c r="P38" s="1">
        <v>87</v>
      </c>
      <c r="Q38" s="1">
        <v>85</v>
      </c>
      <c r="R38" s="1">
        <v>86</v>
      </c>
      <c r="S38" s="1">
        <v>90</v>
      </c>
      <c r="T38" s="1">
        <f t="shared" si="2"/>
        <v>348</v>
      </c>
      <c r="U38" s="1">
        <f t="shared" si="3"/>
        <v>1097</v>
      </c>
      <c r="V38" s="1">
        <v>94</v>
      </c>
      <c r="W38" s="1">
        <v>98</v>
      </c>
      <c r="X38" s="1">
        <v>98</v>
      </c>
      <c r="Y38" s="1">
        <v>98</v>
      </c>
      <c r="Z38" s="1">
        <f t="shared" si="4"/>
        <v>388</v>
      </c>
      <c r="AA38" s="1">
        <v>89</v>
      </c>
      <c r="AB38" s="1">
        <v>92</v>
      </c>
      <c r="AC38" s="1">
        <v>90</v>
      </c>
      <c r="AD38" s="1">
        <v>94</v>
      </c>
      <c r="AE38" s="1">
        <f t="shared" si="5"/>
        <v>365</v>
      </c>
      <c r="AF38" s="1"/>
      <c r="AG38" s="1"/>
      <c r="AH38" s="1"/>
      <c r="AI38" s="1"/>
      <c r="AJ38" s="1">
        <f t="shared" si="6"/>
        <v>0</v>
      </c>
      <c r="AK38" s="1">
        <f t="shared" si="7"/>
        <v>753</v>
      </c>
      <c r="AL38" s="4">
        <f t="shared" si="8"/>
        <v>1850</v>
      </c>
      <c r="AM38" s="4"/>
      <c r="AN38" s="18"/>
      <c r="AO38" s="18">
        <f t="shared" si="9"/>
        <v>1850</v>
      </c>
    </row>
    <row r="39" spans="1:41" ht="17.25" customHeight="1" x14ac:dyDescent="0.35">
      <c r="A39" s="1">
        <v>24</v>
      </c>
      <c r="B39" s="29">
        <v>43</v>
      </c>
      <c r="C39" s="24" t="s">
        <v>113</v>
      </c>
      <c r="D39" s="32">
        <v>24473</v>
      </c>
      <c r="E39" s="24" t="s">
        <v>1</v>
      </c>
      <c r="F39" s="1">
        <v>98</v>
      </c>
      <c r="G39" s="1">
        <v>98</v>
      </c>
      <c r="H39" s="1">
        <v>96</v>
      </c>
      <c r="I39" s="1">
        <v>97</v>
      </c>
      <c r="J39" s="1">
        <f t="shared" si="0"/>
        <v>389</v>
      </c>
      <c r="K39" s="1">
        <v>85</v>
      </c>
      <c r="L39" s="1">
        <v>86</v>
      </c>
      <c r="M39" s="1">
        <v>90</v>
      </c>
      <c r="N39" s="1">
        <v>85</v>
      </c>
      <c r="O39" s="1">
        <f t="shared" si="1"/>
        <v>346</v>
      </c>
      <c r="P39" s="1">
        <v>96</v>
      </c>
      <c r="Q39" s="1">
        <v>90</v>
      </c>
      <c r="R39" s="1">
        <v>94</v>
      </c>
      <c r="S39" s="1">
        <v>95</v>
      </c>
      <c r="T39" s="1">
        <f t="shared" si="2"/>
        <v>375</v>
      </c>
      <c r="U39" s="1">
        <f t="shared" si="3"/>
        <v>1110</v>
      </c>
      <c r="Z39" s="1">
        <f t="shared" si="4"/>
        <v>0</v>
      </c>
      <c r="AE39" s="1">
        <f t="shared" si="5"/>
        <v>0</v>
      </c>
      <c r="AF39" s="1"/>
      <c r="AG39" s="1"/>
      <c r="AH39" s="1"/>
      <c r="AI39" s="1"/>
      <c r="AJ39" s="1">
        <f t="shared" si="6"/>
        <v>0</v>
      </c>
      <c r="AK39" s="1">
        <f t="shared" si="7"/>
        <v>0</v>
      </c>
      <c r="AL39" s="4">
        <f t="shared" si="8"/>
        <v>1110</v>
      </c>
      <c r="AM39" s="4"/>
      <c r="AN39" s="18"/>
      <c r="AO39" s="18">
        <f t="shared" si="9"/>
        <v>1110</v>
      </c>
    </row>
    <row r="40" spans="1:41" ht="17.25" customHeight="1" x14ac:dyDescent="0.35">
      <c r="A40" s="1">
        <v>25</v>
      </c>
      <c r="B40" s="29">
        <v>20</v>
      </c>
      <c r="C40" s="24" t="s">
        <v>107</v>
      </c>
      <c r="D40" s="30">
        <v>29956</v>
      </c>
      <c r="E40" s="24" t="s">
        <v>2</v>
      </c>
      <c r="F40" s="1">
        <v>95</v>
      </c>
      <c r="G40" s="1">
        <v>98</v>
      </c>
      <c r="H40" s="1">
        <v>94</v>
      </c>
      <c r="I40" s="1">
        <v>93</v>
      </c>
      <c r="J40" s="1">
        <f t="shared" si="0"/>
        <v>380</v>
      </c>
      <c r="K40" s="1">
        <v>95</v>
      </c>
      <c r="L40" s="1">
        <v>89</v>
      </c>
      <c r="M40" s="1">
        <v>94</v>
      </c>
      <c r="N40" s="1">
        <v>89</v>
      </c>
      <c r="O40" s="1">
        <f t="shared" si="1"/>
        <v>367</v>
      </c>
      <c r="P40" s="1">
        <v>87</v>
      </c>
      <c r="Q40" s="1">
        <v>91</v>
      </c>
      <c r="R40" s="1">
        <v>90</v>
      </c>
      <c r="S40" s="1">
        <v>91</v>
      </c>
      <c r="T40" s="1">
        <f t="shared" si="2"/>
        <v>359</v>
      </c>
      <c r="U40" s="1">
        <f t="shared" si="3"/>
        <v>1106</v>
      </c>
      <c r="Z40" s="1">
        <f t="shared" si="4"/>
        <v>0</v>
      </c>
      <c r="AE40" s="1">
        <f t="shared" si="5"/>
        <v>0</v>
      </c>
      <c r="AF40" s="1"/>
      <c r="AG40" s="1"/>
      <c r="AH40" s="1"/>
      <c r="AI40" s="1"/>
      <c r="AJ40" s="1">
        <f t="shared" si="6"/>
        <v>0</v>
      </c>
      <c r="AK40" s="1">
        <f t="shared" si="7"/>
        <v>0</v>
      </c>
      <c r="AL40" s="4">
        <f t="shared" si="8"/>
        <v>1106</v>
      </c>
      <c r="AM40" s="4"/>
      <c r="AN40" s="18"/>
      <c r="AO40" s="18">
        <f t="shared" si="9"/>
        <v>1106</v>
      </c>
    </row>
    <row r="41" spans="1:41" ht="17.25" customHeight="1" x14ac:dyDescent="0.35">
      <c r="A41" s="1">
        <v>26</v>
      </c>
      <c r="B41" s="29">
        <v>31</v>
      </c>
      <c r="C41" s="24" t="s">
        <v>134</v>
      </c>
      <c r="D41" s="30">
        <v>1103</v>
      </c>
      <c r="E41" s="24" t="s">
        <v>2</v>
      </c>
      <c r="J41" s="1">
        <f t="shared" si="0"/>
        <v>0</v>
      </c>
      <c r="O41" s="1">
        <f t="shared" si="1"/>
        <v>0</v>
      </c>
      <c r="T41" s="1">
        <f t="shared" si="2"/>
        <v>0</v>
      </c>
      <c r="U41" s="1">
        <f t="shared" si="3"/>
        <v>0</v>
      </c>
      <c r="Z41" s="1">
        <f t="shared" si="4"/>
        <v>0</v>
      </c>
      <c r="AE41" s="1">
        <f t="shared" si="5"/>
        <v>0</v>
      </c>
      <c r="AF41" s="1"/>
      <c r="AG41" s="1"/>
      <c r="AH41" s="1"/>
      <c r="AI41" s="1"/>
      <c r="AJ41" s="1">
        <f t="shared" si="6"/>
        <v>0</v>
      </c>
      <c r="AK41" s="1">
        <f t="shared" si="7"/>
        <v>0</v>
      </c>
      <c r="AL41" s="4">
        <f t="shared" si="8"/>
        <v>0</v>
      </c>
      <c r="AM41" s="4"/>
      <c r="AN41" s="18"/>
      <c r="AO41" s="18">
        <f t="shared" si="9"/>
        <v>0</v>
      </c>
    </row>
    <row r="42" spans="1:41" ht="17.25" customHeight="1" x14ac:dyDescent="0.35">
      <c r="A42" s="1">
        <v>27</v>
      </c>
      <c r="B42" s="29">
        <v>44</v>
      </c>
      <c r="C42" s="24" t="s">
        <v>114</v>
      </c>
      <c r="D42" s="30">
        <v>26527</v>
      </c>
      <c r="E42" s="24" t="s">
        <v>55</v>
      </c>
      <c r="J42" s="1">
        <f t="shared" si="0"/>
        <v>0</v>
      </c>
      <c r="O42" s="1">
        <f t="shared" si="1"/>
        <v>0</v>
      </c>
      <c r="T42" s="1">
        <f t="shared" si="2"/>
        <v>0</v>
      </c>
      <c r="U42" s="1">
        <f t="shared" si="3"/>
        <v>0</v>
      </c>
      <c r="Z42" s="1">
        <f t="shared" si="4"/>
        <v>0</v>
      </c>
      <c r="AE42" s="1">
        <f t="shared" si="5"/>
        <v>0</v>
      </c>
      <c r="AF42" s="1"/>
      <c r="AG42" s="1"/>
      <c r="AH42" s="1"/>
      <c r="AI42" s="1"/>
      <c r="AJ42" s="1">
        <f t="shared" si="6"/>
        <v>0</v>
      </c>
      <c r="AK42" s="1">
        <f t="shared" si="7"/>
        <v>0</v>
      </c>
      <c r="AL42" s="4">
        <f t="shared" si="8"/>
        <v>0</v>
      </c>
      <c r="AM42" s="4"/>
      <c r="AN42" s="18"/>
      <c r="AO42" s="18">
        <f t="shared" si="9"/>
        <v>0</v>
      </c>
    </row>
    <row r="43" spans="1:41" ht="17.25" customHeight="1" x14ac:dyDescent="0.35">
      <c r="A43" s="1"/>
      <c r="B43" s="19"/>
      <c r="C43" s="20"/>
      <c r="D43" s="19"/>
      <c r="E43" s="19"/>
      <c r="AF43" s="1"/>
      <c r="AG43" s="1"/>
      <c r="AH43" s="1"/>
      <c r="AI43" s="1"/>
      <c r="AJ43" s="1"/>
      <c r="AK43" s="1"/>
      <c r="AL43" s="4"/>
      <c r="AM43" s="4"/>
    </row>
    <row r="44" spans="1:41" ht="17.25" customHeight="1" x14ac:dyDescent="0.35">
      <c r="A44" s="1"/>
      <c r="B44" s="19"/>
      <c r="C44" s="20"/>
      <c r="D44" s="19"/>
      <c r="E44" s="19"/>
      <c r="AF44" s="1"/>
      <c r="AG44" s="1"/>
      <c r="AH44" s="1"/>
      <c r="AI44" s="1"/>
      <c r="AJ44" s="1"/>
      <c r="AK44" s="1"/>
      <c r="AL44" s="4"/>
      <c r="AM44" s="4"/>
    </row>
    <row r="45" spans="1:41" ht="17.25" customHeight="1" x14ac:dyDescent="0.35">
      <c r="A45" s="1"/>
      <c r="B45" s="19"/>
      <c r="C45" s="20"/>
      <c r="D45" s="19"/>
      <c r="E45" s="19"/>
      <c r="AF45" s="1"/>
      <c r="AG45" s="1"/>
      <c r="AH45" s="1"/>
      <c r="AI45" s="1"/>
      <c r="AJ45" s="1"/>
      <c r="AK45" s="1"/>
      <c r="AL45" s="4"/>
      <c r="AM45" s="4"/>
    </row>
    <row r="46" spans="1:41" ht="17.25" customHeight="1" x14ac:dyDescent="0.35">
      <c r="A46" s="1"/>
      <c r="B46" s="19"/>
      <c r="C46" s="20"/>
      <c r="D46" s="19"/>
      <c r="E46" s="19"/>
      <c r="AF46" s="1"/>
      <c r="AG46" s="1"/>
      <c r="AH46" s="1"/>
      <c r="AI46" s="1"/>
      <c r="AJ46" s="1"/>
      <c r="AK46" s="1"/>
      <c r="AL46" s="4"/>
      <c r="AM46" s="4"/>
    </row>
    <row r="47" spans="1:41" ht="17.25" customHeight="1" x14ac:dyDescent="0.35">
      <c r="A47" s="1"/>
      <c r="B47" s="19"/>
      <c r="C47" s="20"/>
      <c r="D47" s="19"/>
      <c r="E47" s="19"/>
      <c r="AF47" s="1"/>
      <c r="AG47" s="1"/>
      <c r="AH47" s="1"/>
      <c r="AI47" s="1"/>
      <c r="AJ47" s="1"/>
      <c r="AK47" s="1"/>
      <c r="AL47" s="4"/>
      <c r="AM47" s="4"/>
    </row>
    <row r="48" spans="1:41" ht="17.25" customHeight="1" x14ac:dyDescent="0.35">
      <c r="A48" s="1"/>
      <c r="B48" s="1"/>
      <c r="C48" s="2"/>
      <c r="D48" s="1"/>
      <c r="E48" s="1"/>
      <c r="AF48" s="1"/>
      <c r="AG48" s="1"/>
      <c r="AH48" s="1"/>
      <c r="AI48" s="1"/>
      <c r="AJ48" s="1"/>
      <c r="AK48" s="1"/>
      <c r="AL48" s="4"/>
      <c r="AM48" s="4"/>
    </row>
    <row r="49" spans="1:39" ht="17.25" customHeight="1" x14ac:dyDescent="0.35">
      <c r="A49" s="1"/>
      <c r="B49" s="1"/>
      <c r="C49" s="2"/>
      <c r="D49" s="1"/>
      <c r="E49" s="1"/>
      <c r="AF49" s="1"/>
      <c r="AG49" s="1"/>
      <c r="AH49" s="1"/>
      <c r="AI49" s="1"/>
      <c r="AJ49" s="1"/>
      <c r="AK49" s="1"/>
      <c r="AL49" s="4"/>
      <c r="AM49" s="4"/>
    </row>
    <row r="50" spans="1:39" ht="17.25" customHeight="1" x14ac:dyDescent="0.35">
      <c r="A50" s="1"/>
      <c r="B50" s="1"/>
      <c r="C50" s="2"/>
      <c r="D50" s="1"/>
      <c r="E50" s="1"/>
      <c r="AF50" s="1"/>
      <c r="AG50" s="1"/>
      <c r="AH50" s="1"/>
      <c r="AI50" s="1"/>
      <c r="AJ50" s="1"/>
      <c r="AK50" s="1"/>
      <c r="AL50" s="4"/>
      <c r="AM50" s="4"/>
    </row>
    <row r="51" spans="1:39" ht="17.25" customHeight="1" x14ac:dyDescent="0.35">
      <c r="A51" s="1"/>
      <c r="B51" s="1"/>
      <c r="C51" s="2"/>
      <c r="D51" s="1"/>
      <c r="E51" s="1"/>
      <c r="AF51" s="1"/>
      <c r="AG51" s="1"/>
      <c r="AH51" s="1"/>
      <c r="AI51" s="1"/>
      <c r="AJ51" s="1"/>
      <c r="AK51" s="1"/>
      <c r="AL51" s="4"/>
      <c r="AM51" s="4"/>
    </row>
    <row r="52" spans="1:39" ht="17.25" customHeight="1" x14ac:dyDescent="0.35">
      <c r="A52" s="1"/>
      <c r="B52" s="1"/>
      <c r="C52" s="2"/>
      <c r="D52" s="1"/>
      <c r="E52" s="1"/>
      <c r="AF52" s="1"/>
      <c r="AG52" s="1"/>
      <c r="AH52" s="1"/>
      <c r="AI52" s="1"/>
      <c r="AJ52" s="1"/>
      <c r="AK52" s="1"/>
      <c r="AL52" s="4"/>
      <c r="AM52" s="4"/>
    </row>
    <row r="53" spans="1:39" ht="17.25" customHeight="1" x14ac:dyDescent="0.35">
      <c r="A53" s="1"/>
      <c r="B53" s="1"/>
      <c r="C53" s="2"/>
      <c r="D53" s="1"/>
      <c r="E53" s="1"/>
      <c r="AF53" s="1"/>
      <c r="AG53" s="1"/>
      <c r="AH53" s="1"/>
      <c r="AI53" s="1"/>
      <c r="AJ53" s="1"/>
      <c r="AK53" s="1"/>
      <c r="AL53" s="4"/>
      <c r="AM53" s="4"/>
    </row>
    <row r="54" spans="1:39" ht="17.25" customHeight="1" x14ac:dyDescent="0.35">
      <c r="A54" s="1"/>
      <c r="B54" s="1"/>
      <c r="C54" s="2"/>
      <c r="D54" s="1"/>
      <c r="E54" s="1"/>
      <c r="AF54" s="1"/>
      <c r="AG54" s="1"/>
      <c r="AH54" s="1"/>
      <c r="AI54" s="1"/>
      <c r="AJ54" s="1"/>
      <c r="AK54" s="1"/>
      <c r="AL54" s="4"/>
      <c r="AM54" s="4"/>
    </row>
    <row r="55" spans="1:39" ht="17.25" customHeight="1" x14ac:dyDescent="0.35">
      <c r="A55" s="1"/>
      <c r="B55" s="1"/>
      <c r="C55" s="2"/>
      <c r="D55" s="1"/>
      <c r="E55" s="1"/>
      <c r="AF55" s="1"/>
      <c r="AG55" s="1"/>
      <c r="AH55" s="1"/>
      <c r="AI55" s="1"/>
      <c r="AJ55" s="1"/>
      <c r="AK55" s="1"/>
      <c r="AL55" s="4"/>
      <c r="AM55" s="4"/>
    </row>
    <row r="56" spans="1:39" ht="17.25" customHeight="1" x14ac:dyDescent="0.35">
      <c r="A56" s="1"/>
      <c r="B56" s="1"/>
      <c r="C56" s="2"/>
      <c r="D56" s="1"/>
      <c r="E56" s="1"/>
      <c r="AF56" s="1"/>
      <c r="AG56" s="1"/>
      <c r="AH56" s="1"/>
      <c r="AI56" s="1"/>
      <c r="AJ56" s="1"/>
      <c r="AK56" s="1"/>
      <c r="AL56" s="4"/>
      <c r="AM56" s="4"/>
    </row>
    <row r="57" spans="1:39" ht="17.25" customHeight="1" x14ac:dyDescent="0.35">
      <c r="A57" s="1"/>
      <c r="B57" s="1"/>
      <c r="C57" s="2"/>
      <c r="D57" s="1"/>
      <c r="E57" s="1"/>
      <c r="AF57" s="1"/>
      <c r="AG57" s="1"/>
      <c r="AH57" s="1"/>
      <c r="AI57" s="1"/>
      <c r="AJ57" s="1"/>
      <c r="AK57" s="1"/>
      <c r="AL57" s="4"/>
      <c r="AM57" s="4"/>
    </row>
    <row r="58" spans="1:39" ht="17.25" customHeight="1" x14ac:dyDescent="0.35">
      <c r="A58" s="1"/>
      <c r="B58" s="1"/>
      <c r="C58" s="2"/>
      <c r="D58" s="1"/>
      <c r="E58" s="1"/>
      <c r="AF58" s="1"/>
      <c r="AG58" s="1"/>
      <c r="AH58" s="1"/>
      <c r="AI58" s="1"/>
      <c r="AJ58" s="1"/>
      <c r="AK58" s="1"/>
      <c r="AL58" s="4"/>
      <c r="AM58" s="4"/>
    </row>
    <row r="59" spans="1:39" ht="17.25" customHeight="1" x14ac:dyDescent="0.35">
      <c r="A59" s="1"/>
      <c r="B59" s="1"/>
      <c r="C59" s="2"/>
      <c r="D59" s="1"/>
      <c r="E59" s="1"/>
      <c r="AF59" s="1"/>
      <c r="AG59" s="1"/>
      <c r="AH59" s="1"/>
      <c r="AI59" s="1"/>
      <c r="AJ59" s="1"/>
      <c r="AK59" s="1"/>
      <c r="AL59" s="4"/>
      <c r="AM59" s="4"/>
    </row>
    <row r="60" spans="1:39" ht="17.25" customHeight="1" x14ac:dyDescent="0.35">
      <c r="A60" s="1"/>
      <c r="B60" s="1"/>
      <c r="C60" s="2"/>
      <c r="D60" s="1"/>
      <c r="E60" s="1"/>
      <c r="AF60" s="1"/>
      <c r="AG60" s="1"/>
      <c r="AH60" s="1"/>
      <c r="AI60" s="1"/>
      <c r="AJ60" s="1"/>
      <c r="AK60" s="1"/>
      <c r="AL60" s="4"/>
      <c r="AM60" s="4"/>
    </row>
    <row r="61" spans="1:39" ht="17.25" customHeight="1" x14ac:dyDescent="0.35">
      <c r="A61" s="1"/>
      <c r="B61" s="1"/>
      <c r="C61" s="2"/>
      <c r="D61" s="1"/>
      <c r="E61" s="1"/>
      <c r="AF61" s="1"/>
      <c r="AG61" s="1"/>
      <c r="AH61" s="1"/>
      <c r="AI61" s="1"/>
      <c r="AJ61" s="1"/>
      <c r="AK61" s="1"/>
      <c r="AL61" s="4"/>
      <c r="AM61" s="4"/>
    </row>
    <row r="62" spans="1:39" ht="17.25" customHeight="1" x14ac:dyDescent="0.35">
      <c r="A62" s="1"/>
      <c r="B62" s="1"/>
      <c r="C62" s="2"/>
      <c r="D62" s="1"/>
      <c r="E62" s="1"/>
      <c r="AF62" s="1"/>
      <c r="AG62" s="1"/>
      <c r="AH62" s="1"/>
      <c r="AI62" s="1"/>
      <c r="AJ62" s="1"/>
      <c r="AK62" s="1"/>
      <c r="AL62" s="4"/>
      <c r="AM62" s="4"/>
    </row>
    <row r="63" spans="1:39" ht="17.25" customHeight="1" x14ac:dyDescent="0.35">
      <c r="A63" s="1"/>
      <c r="B63" s="1"/>
      <c r="C63" s="2"/>
      <c r="D63" s="1"/>
      <c r="E63" s="1"/>
      <c r="AF63" s="1"/>
      <c r="AG63" s="1"/>
      <c r="AH63" s="1"/>
      <c r="AI63" s="1"/>
      <c r="AJ63" s="1"/>
      <c r="AK63" s="1"/>
      <c r="AL63" s="4"/>
      <c r="AM63" s="4"/>
    </row>
    <row r="64" spans="1:39" ht="17.25" customHeight="1" x14ac:dyDescent="0.35">
      <c r="A64" s="1"/>
      <c r="B64" s="1"/>
      <c r="C64" s="2"/>
      <c r="D64" s="1"/>
      <c r="E64" s="1"/>
      <c r="AF64" s="1"/>
      <c r="AG64" s="1"/>
      <c r="AH64" s="1"/>
      <c r="AI64" s="1"/>
      <c r="AJ64" s="1"/>
      <c r="AK64" s="1"/>
      <c r="AL64" s="4"/>
      <c r="AM64" s="4"/>
    </row>
    <row r="65" spans="1:39" ht="17.25" customHeight="1" x14ac:dyDescent="0.35">
      <c r="A65" s="1"/>
      <c r="B65" s="1"/>
      <c r="C65" s="2"/>
      <c r="D65" s="1"/>
      <c r="E65" s="1"/>
      <c r="AF65" s="1"/>
      <c r="AG65" s="1"/>
      <c r="AH65" s="1"/>
      <c r="AI65" s="1"/>
      <c r="AJ65" s="1"/>
      <c r="AK65" s="1"/>
      <c r="AL65" s="4"/>
      <c r="AM65" s="4"/>
    </row>
    <row r="66" spans="1:39" ht="17.25" customHeight="1" x14ac:dyDescent="0.35">
      <c r="A66" s="1"/>
      <c r="B66" s="1"/>
      <c r="C66" s="2"/>
      <c r="D66" s="1"/>
      <c r="E66" s="1"/>
      <c r="AF66" s="1"/>
      <c r="AG66" s="1"/>
      <c r="AH66" s="1"/>
      <c r="AI66" s="1"/>
      <c r="AJ66" s="1"/>
      <c r="AK66" s="1"/>
      <c r="AL66" s="4"/>
      <c r="AM66" s="4"/>
    </row>
    <row r="67" spans="1:39" ht="17.25" customHeight="1" x14ac:dyDescent="0.35">
      <c r="A67" s="1"/>
      <c r="B67" s="1"/>
      <c r="C67" s="2"/>
      <c r="D67" s="1"/>
      <c r="E67" s="1"/>
      <c r="AF67" s="1"/>
      <c r="AG67" s="1"/>
      <c r="AH67" s="1"/>
      <c r="AI67" s="1"/>
      <c r="AJ67" s="1"/>
      <c r="AK67" s="1"/>
      <c r="AL67" s="4"/>
      <c r="AM67" s="4"/>
    </row>
    <row r="68" spans="1:39" ht="17.25" customHeight="1" x14ac:dyDescent="0.35">
      <c r="A68" s="1"/>
      <c r="B68" s="1"/>
      <c r="C68" s="2"/>
      <c r="D68" s="1"/>
      <c r="E68" s="1"/>
      <c r="AF68" s="1"/>
      <c r="AG68" s="1"/>
      <c r="AH68" s="1"/>
      <c r="AI68" s="1"/>
      <c r="AJ68" s="1"/>
      <c r="AK68" s="1"/>
      <c r="AL68" s="4"/>
      <c r="AM68" s="4"/>
    </row>
    <row r="69" spans="1:39" ht="17.25" customHeight="1" x14ac:dyDescent="0.35">
      <c r="A69" s="1"/>
      <c r="B69" s="1"/>
      <c r="C69" s="2"/>
      <c r="D69" s="1"/>
      <c r="E69" s="1"/>
      <c r="AF69" s="1"/>
      <c r="AG69" s="1"/>
      <c r="AH69" s="1"/>
      <c r="AI69" s="1"/>
      <c r="AJ69" s="1"/>
      <c r="AK69" s="1"/>
      <c r="AL69" s="4"/>
      <c r="AM69" s="4"/>
    </row>
    <row r="70" spans="1:39" ht="17.25" customHeight="1" x14ac:dyDescent="0.35">
      <c r="A70" s="1"/>
      <c r="B70" s="1"/>
      <c r="C70" s="2"/>
      <c r="D70" s="1"/>
      <c r="E70" s="1"/>
      <c r="AF70" s="1"/>
      <c r="AG70" s="1"/>
      <c r="AH70" s="1"/>
      <c r="AI70" s="1"/>
      <c r="AJ70" s="1"/>
      <c r="AK70" s="1"/>
      <c r="AL70" s="4"/>
      <c r="AM70" s="4"/>
    </row>
    <row r="71" spans="1:39" ht="17.25" customHeight="1" x14ac:dyDescent="0.35">
      <c r="A71" s="1"/>
      <c r="B71" s="1"/>
      <c r="C71" s="2"/>
      <c r="D71" s="1"/>
      <c r="E71" s="1"/>
      <c r="AF71" s="1"/>
      <c r="AG71" s="1"/>
      <c r="AH71" s="1"/>
      <c r="AI71" s="1"/>
      <c r="AJ71" s="1"/>
      <c r="AK71" s="1"/>
      <c r="AL71" s="4"/>
      <c r="AM71" s="4"/>
    </row>
    <row r="72" spans="1:39" ht="17.25" customHeight="1" x14ac:dyDescent="0.35">
      <c r="A72" s="1"/>
      <c r="B72" s="1"/>
      <c r="C72" s="2"/>
      <c r="D72" s="1"/>
      <c r="E72" s="1"/>
      <c r="AF72" s="1"/>
      <c r="AG72" s="1"/>
      <c r="AH72" s="1"/>
      <c r="AI72" s="1"/>
      <c r="AJ72" s="1"/>
      <c r="AK72" s="1"/>
      <c r="AL72" s="4"/>
      <c r="AM72" s="4"/>
    </row>
    <row r="73" spans="1:39" ht="17.25" customHeight="1" x14ac:dyDescent="0.35">
      <c r="A73" s="1"/>
      <c r="B73" s="1"/>
      <c r="C73" s="2"/>
      <c r="D73" s="1"/>
      <c r="E73" s="1"/>
      <c r="AF73" s="1"/>
      <c r="AG73" s="1"/>
      <c r="AH73" s="1"/>
      <c r="AI73" s="1"/>
      <c r="AJ73" s="1"/>
      <c r="AK73" s="1"/>
      <c r="AL73" s="4"/>
      <c r="AM73" s="4"/>
    </row>
    <row r="74" spans="1:39" ht="17.25" customHeight="1" x14ac:dyDescent="0.35">
      <c r="A74" s="1"/>
      <c r="B74" s="1"/>
      <c r="C74" s="2"/>
      <c r="D74" s="1"/>
      <c r="E74" s="1"/>
      <c r="AF74" s="1"/>
      <c r="AG74" s="1"/>
      <c r="AH74" s="1"/>
      <c r="AI74" s="1"/>
      <c r="AJ74" s="1"/>
      <c r="AK74" s="1"/>
      <c r="AL74" s="4"/>
      <c r="AM74" s="4"/>
    </row>
    <row r="75" spans="1:39" ht="17.25" customHeight="1" x14ac:dyDescent="0.35">
      <c r="A75" s="1"/>
      <c r="B75" s="1"/>
      <c r="C75" s="2"/>
      <c r="D75" s="1"/>
      <c r="E75" s="1"/>
      <c r="AF75" s="1"/>
      <c r="AG75" s="1"/>
      <c r="AH75" s="1"/>
      <c r="AI75" s="1"/>
      <c r="AJ75" s="1"/>
      <c r="AK75" s="1"/>
      <c r="AL75" s="4"/>
      <c r="AM75" s="4"/>
    </row>
    <row r="76" spans="1:39" ht="17.25" customHeight="1" x14ac:dyDescent="0.35">
      <c r="A76" s="1"/>
      <c r="B76" s="1"/>
      <c r="C76" s="2"/>
      <c r="D76" s="1"/>
      <c r="E76" s="1"/>
      <c r="AF76" s="1"/>
      <c r="AG76" s="1"/>
      <c r="AH76" s="1"/>
      <c r="AI76" s="1"/>
      <c r="AJ76" s="1"/>
      <c r="AK76" s="1"/>
      <c r="AL76" s="4"/>
      <c r="AM76" s="4"/>
    </row>
    <row r="77" spans="1:39" ht="17.25" customHeight="1" x14ac:dyDescent="0.35">
      <c r="A77" s="1"/>
      <c r="B77" s="1"/>
      <c r="C77" s="2"/>
      <c r="D77" s="1"/>
      <c r="E77" s="1"/>
      <c r="AF77" s="1"/>
      <c r="AG77" s="1"/>
      <c r="AH77" s="1"/>
      <c r="AI77" s="1"/>
      <c r="AJ77" s="1"/>
      <c r="AK77" s="1"/>
      <c r="AL77" s="4"/>
      <c r="AM77" s="4"/>
    </row>
    <row r="78" spans="1:39" ht="17.25" customHeight="1" x14ac:dyDescent="0.35">
      <c r="A78" s="1"/>
      <c r="B78" s="1"/>
      <c r="C78" s="2"/>
      <c r="D78" s="1"/>
      <c r="E78" s="1"/>
      <c r="AF78" s="1"/>
      <c r="AG78" s="1"/>
      <c r="AH78" s="1"/>
      <c r="AI78" s="1"/>
      <c r="AJ78" s="1"/>
      <c r="AK78" s="1"/>
      <c r="AL78" s="4"/>
      <c r="AM78" s="4"/>
    </row>
    <row r="79" spans="1:39" ht="17.25" customHeight="1" x14ac:dyDescent="0.35">
      <c r="A79" s="1"/>
      <c r="B79" s="1"/>
      <c r="C79" s="2"/>
      <c r="D79" s="1"/>
      <c r="E79" s="1"/>
      <c r="AF79" s="1"/>
      <c r="AG79" s="1"/>
      <c r="AH79" s="1"/>
      <c r="AI79" s="1"/>
      <c r="AJ79" s="1"/>
      <c r="AK79" s="1"/>
      <c r="AL79" s="4"/>
      <c r="AM79" s="4"/>
    </row>
    <row r="80" spans="1:39" ht="17.25" customHeight="1" x14ac:dyDescent="0.35">
      <c r="A80" s="1"/>
      <c r="B80" s="1"/>
      <c r="C80" s="2"/>
      <c r="D80" s="1"/>
      <c r="E80" s="1"/>
      <c r="AF80" s="1"/>
      <c r="AG80" s="1"/>
      <c r="AH80" s="1"/>
      <c r="AI80" s="1"/>
      <c r="AJ80" s="1"/>
      <c r="AK80" s="1"/>
      <c r="AL80" s="4"/>
      <c r="AM80" s="4"/>
    </row>
    <row r="81" spans="1:39" ht="17.25" customHeight="1" x14ac:dyDescent="0.35">
      <c r="A81" s="1"/>
      <c r="B81" s="1"/>
      <c r="C81" s="2"/>
      <c r="D81" s="1"/>
      <c r="E81" s="1"/>
      <c r="AF81" s="1"/>
      <c r="AG81" s="1"/>
      <c r="AH81" s="1"/>
      <c r="AI81" s="1"/>
      <c r="AJ81" s="1"/>
      <c r="AK81" s="1"/>
      <c r="AL81" s="4"/>
      <c r="AM81" s="4"/>
    </row>
    <row r="82" spans="1:39" ht="17.25" customHeight="1" x14ac:dyDescent="0.35">
      <c r="A82" s="1"/>
      <c r="B82" s="1"/>
      <c r="C82" s="2"/>
      <c r="D82" s="1"/>
      <c r="E82" s="1"/>
      <c r="AF82" s="1"/>
      <c r="AG82" s="1"/>
      <c r="AH82" s="1"/>
      <c r="AI82" s="1"/>
      <c r="AJ82" s="1"/>
      <c r="AK82" s="1"/>
      <c r="AL82" s="4"/>
      <c r="AM82" s="4"/>
    </row>
    <row r="83" spans="1:39" ht="17.25" customHeight="1" x14ac:dyDescent="0.35">
      <c r="A83" s="1"/>
      <c r="B83" s="1"/>
      <c r="C83" s="2"/>
      <c r="D83" s="1"/>
      <c r="E83" s="1"/>
      <c r="AF83" s="1"/>
      <c r="AG83" s="1"/>
      <c r="AH83" s="1"/>
      <c r="AI83" s="1"/>
      <c r="AJ83" s="1"/>
      <c r="AK83" s="1"/>
      <c r="AL83" s="4"/>
      <c r="AM83" s="4"/>
    </row>
    <row r="84" spans="1:39" ht="17.25" customHeight="1" x14ac:dyDescent="0.35">
      <c r="A84" s="1"/>
      <c r="B84" s="1"/>
      <c r="C84" s="2"/>
      <c r="D84" s="1"/>
      <c r="E84" s="1"/>
      <c r="AF84" s="1"/>
      <c r="AG84" s="1"/>
      <c r="AH84" s="1"/>
      <c r="AI84" s="1"/>
      <c r="AJ84" s="1"/>
      <c r="AK84" s="1"/>
      <c r="AL84" s="4"/>
      <c r="AM84" s="4"/>
    </row>
    <row r="85" spans="1:39" ht="17.25" customHeight="1" x14ac:dyDescent="0.35">
      <c r="A85" s="1"/>
      <c r="B85" s="1"/>
      <c r="C85" s="2"/>
      <c r="D85" s="1"/>
      <c r="E85" s="1"/>
      <c r="AF85" s="1"/>
      <c r="AG85" s="1"/>
      <c r="AH85" s="1"/>
      <c r="AI85" s="1"/>
      <c r="AJ85" s="1"/>
      <c r="AK85" s="1"/>
      <c r="AL85" s="4"/>
      <c r="AM85" s="4"/>
    </row>
    <row r="86" spans="1:39" ht="17.25" customHeight="1" x14ac:dyDescent="0.35">
      <c r="A86" s="1"/>
      <c r="B86" s="1"/>
      <c r="C86" s="2"/>
      <c r="D86" s="1"/>
      <c r="E86" s="1"/>
      <c r="AF86" s="1"/>
      <c r="AG86" s="1"/>
      <c r="AH86" s="1"/>
      <c r="AI86" s="1"/>
      <c r="AJ86" s="1"/>
      <c r="AK86" s="1"/>
      <c r="AL86" s="4"/>
      <c r="AM86" s="4"/>
    </row>
    <row r="87" spans="1:39" ht="17.25" customHeight="1" x14ac:dyDescent="0.35">
      <c r="A87" s="1"/>
      <c r="B87" s="1"/>
      <c r="C87" s="2"/>
      <c r="D87" s="1"/>
      <c r="E87" s="1"/>
      <c r="AF87" s="1"/>
      <c r="AG87" s="1"/>
      <c r="AH87" s="1"/>
      <c r="AI87" s="1"/>
      <c r="AJ87" s="1"/>
      <c r="AK87" s="1"/>
      <c r="AL87" s="4"/>
      <c r="AM87" s="4"/>
    </row>
    <row r="88" spans="1:39" ht="17.25" customHeight="1" x14ac:dyDescent="0.35">
      <c r="A88" s="1"/>
      <c r="B88" s="1"/>
      <c r="C88" s="2"/>
      <c r="D88" s="1"/>
      <c r="E88" s="1"/>
      <c r="AF88" s="1"/>
      <c r="AG88" s="1"/>
      <c r="AH88" s="1"/>
      <c r="AI88" s="1"/>
      <c r="AJ88" s="1"/>
      <c r="AK88" s="1"/>
      <c r="AL88" s="4"/>
      <c r="AM88" s="4"/>
    </row>
    <row r="89" spans="1:39" ht="17.25" customHeight="1" x14ac:dyDescent="0.35">
      <c r="A89" s="1"/>
      <c r="B89" s="1"/>
      <c r="C89" s="2"/>
      <c r="D89" s="1"/>
      <c r="E89" s="1"/>
      <c r="AF89" s="1"/>
      <c r="AG89" s="1"/>
      <c r="AH89" s="1"/>
      <c r="AI89" s="1"/>
      <c r="AJ89" s="1"/>
      <c r="AK89" s="1"/>
      <c r="AL89" s="4"/>
      <c r="AM89" s="4"/>
    </row>
    <row r="90" spans="1:39" ht="17.25" customHeight="1" x14ac:dyDescent="0.35">
      <c r="A90" s="1"/>
      <c r="B90" s="1"/>
      <c r="C90" s="2"/>
      <c r="D90" s="1"/>
      <c r="E90" s="1"/>
      <c r="AF90" s="1"/>
      <c r="AG90" s="1"/>
      <c r="AH90" s="1"/>
      <c r="AI90" s="1"/>
      <c r="AJ90" s="1"/>
      <c r="AK90" s="1"/>
      <c r="AL90" s="4"/>
      <c r="AM90" s="4"/>
    </row>
    <row r="91" spans="1:39" ht="17.25" customHeight="1" x14ac:dyDescent="0.35">
      <c r="A91" s="1"/>
      <c r="B91" s="1"/>
      <c r="C91" s="2"/>
      <c r="D91" s="1"/>
      <c r="E91" s="1"/>
      <c r="AF91" s="1"/>
      <c r="AG91" s="1"/>
      <c r="AH91" s="1"/>
      <c r="AI91" s="1"/>
      <c r="AJ91" s="1"/>
      <c r="AK91" s="1"/>
      <c r="AL91" s="4"/>
      <c r="AM91" s="4"/>
    </row>
    <row r="92" spans="1:39" ht="17.25" customHeight="1" x14ac:dyDescent="0.35">
      <c r="A92" s="1"/>
      <c r="B92" s="1"/>
      <c r="C92" s="2"/>
      <c r="D92" s="1"/>
      <c r="E92" s="1"/>
      <c r="AF92" s="1"/>
      <c r="AG92" s="1"/>
      <c r="AH92" s="1"/>
      <c r="AI92" s="1"/>
      <c r="AJ92" s="1"/>
      <c r="AK92" s="1"/>
      <c r="AL92" s="4"/>
      <c r="AM92" s="4"/>
    </row>
    <row r="93" spans="1:39" ht="17.25" customHeight="1" x14ac:dyDescent="0.35">
      <c r="A93" s="1"/>
      <c r="B93" s="1"/>
      <c r="C93" s="2"/>
      <c r="D93" s="1"/>
      <c r="E93" s="1"/>
      <c r="AF93" s="1"/>
      <c r="AG93" s="1"/>
      <c r="AH93" s="1"/>
      <c r="AI93" s="1"/>
      <c r="AJ93" s="1"/>
      <c r="AK93" s="1"/>
      <c r="AL93" s="4"/>
      <c r="AM93" s="4"/>
    </row>
    <row r="94" spans="1:39" ht="17.25" customHeight="1" x14ac:dyDescent="0.35">
      <c r="A94" s="1"/>
      <c r="B94" s="1"/>
      <c r="C94" s="2"/>
      <c r="D94" s="1"/>
      <c r="E94" s="1"/>
      <c r="AF94" s="1"/>
      <c r="AG94" s="1"/>
      <c r="AH94" s="1"/>
      <c r="AI94" s="1"/>
      <c r="AJ94" s="1"/>
      <c r="AK94" s="1"/>
      <c r="AL94" s="4"/>
      <c r="AM94" s="4"/>
    </row>
    <row r="95" spans="1:39" ht="17.25" customHeight="1" x14ac:dyDescent="0.35">
      <c r="A95" s="1"/>
      <c r="B95" s="1"/>
      <c r="C95" s="2"/>
      <c r="D95" s="1"/>
      <c r="E95" s="1"/>
      <c r="AF95" s="1"/>
      <c r="AG95" s="1"/>
      <c r="AH95" s="1"/>
      <c r="AI95" s="1"/>
      <c r="AJ95" s="1"/>
      <c r="AK95" s="1"/>
      <c r="AL95" s="4"/>
      <c r="AM95" s="4"/>
    </row>
    <row r="96" spans="1:39" ht="17.25" customHeight="1" x14ac:dyDescent="0.35">
      <c r="A96" s="1"/>
      <c r="B96" s="1"/>
      <c r="C96" s="2"/>
      <c r="D96" s="1"/>
      <c r="E96" s="1"/>
      <c r="AF96" s="1"/>
      <c r="AG96" s="1"/>
      <c r="AH96" s="1"/>
      <c r="AI96" s="1"/>
      <c r="AJ96" s="1"/>
      <c r="AK96" s="1"/>
      <c r="AL96" s="4"/>
      <c r="AM96" s="4"/>
    </row>
    <row r="97" spans="1:39" ht="17.25" customHeight="1" x14ac:dyDescent="0.35">
      <c r="A97" s="1"/>
      <c r="B97" s="1"/>
      <c r="C97" s="2"/>
      <c r="D97" s="1"/>
      <c r="E97" s="1"/>
      <c r="AF97" s="1"/>
      <c r="AG97" s="1"/>
      <c r="AH97" s="1"/>
      <c r="AI97" s="1"/>
      <c r="AJ97" s="1"/>
      <c r="AK97" s="1"/>
      <c r="AL97" s="4"/>
      <c r="AM97" s="4"/>
    </row>
    <row r="98" spans="1:39" ht="17.25" customHeight="1" x14ac:dyDescent="0.35">
      <c r="A98" s="1"/>
      <c r="B98" s="1"/>
      <c r="C98" s="2"/>
      <c r="D98" s="1"/>
      <c r="E98" s="1"/>
      <c r="AF98" s="1"/>
      <c r="AG98" s="1"/>
      <c r="AH98" s="1"/>
      <c r="AI98" s="1"/>
      <c r="AJ98" s="1"/>
      <c r="AK98" s="1"/>
      <c r="AL98" s="4"/>
      <c r="AM98" s="4"/>
    </row>
    <row r="99" spans="1:39" ht="17.25" customHeight="1" x14ac:dyDescent="0.35">
      <c r="A99" s="1"/>
      <c r="B99" s="1"/>
      <c r="C99" s="2"/>
      <c r="D99" s="1"/>
      <c r="E99" s="1"/>
      <c r="AF99" s="1"/>
      <c r="AG99" s="1"/>
      <c r="AH99" s="1"/>
      <c r="AI99" s="1"/>
      <c r="AJ99" s="1"/>
      <c r="AK99" s="1"/>
      <c r="AL99" s="4"/>
      <c r="AM99" s="4"/>
    </row>
    <row r="100" spans="1:39" ht="17.25" customHeight="1" x14ac:dyDescent="0.35">
      <c r="A100" s="1"/>
      <c r="B100" s="1"/>
      <c r="C100" s="2"/>
      <c r="D100" s="8"/>
      <c r="E100" s="1"/>
      <c r="AF100" s="1"/>
      <c r="AG100" s="1"/>
      <c r="AH100" s="1"/>
      <c r="AI100" s="1"/>
      <c r="AJ100" s="1"/>
      <c r="AK100" s="1"/>
      <c r="AL100" s="4"/>
      <c r="AM100" s="4"/>
    </row>
    <row r="101" spans="1:39" ht="17.25" customHeight="1" x14ac:dyDescent="0.35">
      <c r="A101" s="1"/>
    </row>
    <row r="102" spans="1:39" ht="17.25" customHeight="1" x14ac:dyDescent="0.35">
      <c r="A102" s="1"/>
    </row>
    <row r="103" spans="1:39" ht="17.25" customHeight="1" x14ac:dyDescent="0.35">
      <c r="A103" s="1"/>
    </row>
  </sheetData>
  <phoneticPr fontId="0" type="noConversion"/>
  <conditionalFormatting sqref="F1:AN20 AP1:AP20 F24:AN65536 AP24:AP65536 AO1:AO1048576">
    <cfRule type="cellIs" dxfId="0" priority="1" stopIfTrue="1" operator="equal">
      <formula>100</formula>
    </cfRule>
  </conditionalFormatting>
  <printOptions horizontalCentered="1"/>
  <pageMargins left="0" right="0" top="0.75" bottom="0.5" header="0.5" footer="0.5"/>
  <pageSetup scale="58" fitToHeight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/>
  </sheetViews>
  <sheetFormatPr defaultRowHeight="15.5" x14ac:dyDescent="0.35"/>
  <cols>
    <col min="1" max="1" width="6" customWidth="1"/>
    <col min="2" max="2" width="5.1796875" bestFit="1" customWidth="1"/>
    <col min="3" max="3" width="23.1796875" customWidth="1"/>
    <col min="5" max="5" width="5" bestFit="1" customWidth="1"/>
    <col min="6" max="11" width="3.81640625" style="1" customWidth="1"/>
    <col min="12" max="12" width="5.1796875" style="1" customWidth="1"/>
    <col min="13" max="18" width="3.81640625" style="1" customWidth="1"/>
    <col min="19" max="19" width="5.1796875" style="1" bestFit="1" customWidth="1"/>
    <col min="20" max="20" width="6.7265625" style="1" bestFit="1" customWidth="1"/>
    <col min="21" max="21" width="6.7265625" style="1" customWidth="1"/>
    <col min="22" max="22" width="6.7265625" style="1" bestFit="1" customWidth="1"/>
    <col min="23" max="23" width="8.26953125" style="1" bestFit="1" customWidth="1"/>
  </cols>
  <sheetData>
    <row r="1" spans="1:23" ht="20" x14ac:dyDescent="0.4">
      <c r="A1" s="6" t="s">
        <v>37</v>
      </c>
      <c r="B1" s="6"/>
      <c r="C1" s="6"/>
      <c r="D1" s="6"/>
      <c r="E1" s="6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ht="20" x14ac:dyDescent="0.4">
      <c r="A2" s="6" t="s">
        <v>38</v>
      </c>
      <c r="B2" s="6"/>
      <c r="C2" s="6"/>
      <c r="D2" s="6"/>
      <c r="E2" s="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x14ac:dyDescent="0.35">
      <c r="A3" s="5"/>
      <c r="B3" s="5"/>
      <c r="C3" s="5"/>
      <c r="D3" s="5"/>
      <c r="E3" s="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t="18" x14ac:dyDescent="0.4">
      <c r="A4" s="7" t="s">
        <v>21</v>
      </c>
      <c r="B4" s="7"/>
      <c r="C4" s="7"/>
      <c r="D4" s="7"/>
      <c r="E4" s="7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ht="18" x14ac:dyDescent="0.4">
      <c r="A5" s="7" t="s">
        <v>56</v>
      </c>
      <c r="B5" s="7"/>
      <c r="C5" s="7"/>
      <c r="D5" s="7"/>
      <c r="E5" s="7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ht="18" x14ac:dyDescent="0.4">
      <c r="A6" s="7"/>
      <c r="B6" s="7"/>
      <c r="C6" s="7"/>
      <c r="D6" s="7"/>
      <c r="E6" s="7"/>
    </row>
    <row r="7" spans="1:23" s="3" customFormat="1" x14ac:dyDescent="0.35">
      <c r="A7" s="12" t="s">
        <v>10</v>
      </c>
      <c r="B7" s="12"/>
      <c r="C7" s="12"/>
      <c r="D7" s="12" t="s">
        <v>181</v>
      </c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16"/>
    </row>
    <row r="8" spans="1:23" s="3" customFormat="1" x14ac:dyDescent="0.35">
      <c r="A8" s="12" t="s">
        <v>11</v>
      </c>
      <c r="B8" s="12"/>
      <c r="C8" s="12"/>
      <c r="D8" s="12" t="s">
        <v>182</v>
      </c>
      <c r="E8" s="12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16"/>
    </row>
    <row r="9" spans="1:23" s="3" customFormat="1" x14ac:dyDescent="0.35">
      <c r="A9" s="12" t="s">
        <v>12</v>
      </c>
      <c r="B9" s="12"/>
      <c r="C9" s="12"/>
      <c r="D9" s="12" t="s">
        <v>183</v>
      </c>
      <c r="E9" s="12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16"/>
    </row>
    <row r="10" spans="1:23" s="3" customFormat="1" x14ac:dyDescent="0.35">
      <c r="A10" s="12"/>
      <c r="B10" s="12"/>
      <c r="C10" s="12"/>
      <c r="D10" s="12"/>
      <c r="E10" s="1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16"/>
    </row>
    <row r="11" spans="1:23" ht="18" x14ac:dyDescent="0.4">
      <c r="A11" s="7"/>
      <c r="B11" s="7"/>
      <c r="C11" s="7"/>
      <c r="D11" s="7"/>
      <c r="E11" s="7"/>
      <c r="U11" s="4" t="s">
        <v>17</v>
      </c>
      <c r="V11" s="4" t="s">
        <v>17</v>
      </c>
    </row>
    <row r="12" spans="1:23" x14ac:dyDescent="0.35">
      <c r="A12" s="4" t="s">
        <v>13</v>
      </c>
      <c r="B12" s="4" t="s">
        <v>7</v>
      </c>
      <c r="C12" s="12" t="s">
        <v>6</v>
      </c>
      <c r="D12" s="4" t="s">
        <v>8</v>
      </c>
      <c r="E12" s="4" t="s">
        <v>9</v>
      </c>
      <c r="F12" s="4">
        <v>1</v>
      </c>
      <c r="G12" s="4">
        <v>2</v>
      </c>
      <c r="H12" s="4">
        <v>3</v>
      </c>
      <c r="I12" s="4">
        <v>4</v>
      </c>
      <c r="J12" s="4">
        <v>5</v>
      </c>
      <c r="K12" s="4">
        <v>6</v>
      </c>
      <c r="L12" s="4" t="s">
        <v>14</v>
      </c>
      <c r="M12" s="4">
        <v>1</v>
      </c>
      <c r="N12" s="4">
        <v>2</v>
      </c>
      <c r="O12" s="4">
        <v>3</v>
      </c>
      <c r="P12" s="4">
        <v>4</v>
      </c>
      <c r="Q12" s="4">
        <v>5</v>
      </c>
      <c r="R12" s="4">
        <v>6</v>
      </c>
      <c r="S12" s="4" t="s">
        <v>15</v>
      </c>
      <c r="T12" s="4" t="s">
        <v>16</v>
      </c>
      <c r="U12" s="4" t="s">
        <v>146</v>
      </c>
      <c r="V12" s="4" t="s">
        <v>148</v>
      </c>
      <c r="W12" s="4" t="s">
        <v>16</v>
      </c>
    </row>
    <row r="13" spans="1:23" x14ac:dyDescent="0.35">
      <c r="A13" s="1">
        <v>1</v>
      </c>
      <c r="B13" s="29">
        <v>7</v>
      </c>
      <c r="C13" s="24" t="s">
        <v>57</v>
      </c>
      <c r="D13" s="30">
        <v>18794</v>
      </c>
      <c r="E13" s="24" t="s">
        <v>55</v>
      </c>
      <c r="F13" s="1">
        <v>91</v>
      </c>
      <c r="G13" s="1">
        <v>91</v>
      </c>
      <c r="H13" s="1">
        <v>87</v>
      </c>
      <c r="I13" s="1">
        <v>91</v>
      </c>
      <c r="J13" s="1">
        <v>88</v>
      </c>
      <c r="K13" s="1">
        <v>96</v>
      </c>
      <c r="L13" s="1">
        <f t="shared" ref="L13:L32" si="0">SUM(F13:K13)</f>
        <v>544</v>
      </c>
      <c r="M13" s="1">
        <v>95</v>
      </c>
      <c r="N13" s="1">
        <v>91</v>
      </c>
      <c r="O13" s="1">
        <v>94</v>
      </c>
      <c r="P13" s="1">
        <v>91</v>
      </c>
      <c r="Q13" s="1">
        <v>96</v>
      </c>
      <c r="R13" s="1">
        <v>96</v>
      </c>
      <c r="S13" s="1">
        <f t="shared" ref="S13:S32" si="1">SUM(M13:R13)</f>
        <v>563</v>
      </c>
      <c r="T13" s="1">
        <f t="shared" ref="T13:T32" si="2">SUM(L13+S13)</f>
        <v>1107</v>
      </c>
      <c r="U13" s="14">
        <v>98</v>
      </c>
      <c r="V13" s="14">
        <v>91.3</v>
      </c>
      <c r="W13" s="15">
        <f t="shared" ref="W13:W32" si="3">T13+(IF(U13&gt;V13,U13,V13))</f>
        <v>1205</v>
      </c>
    </row>
    <row r="14" spans="1:23" x14ac:dyDescent="0.35">
      <c r="A14" s="1">
        <v>2</v>
      </c>
      <c r="B14" s="29">
        <v>84</v>
      </c>
      <c r="C14" s="24" t="s">
        <v>70</v>
      </c>
      <c r="D14" s="30">
        <v>17591</v>
      </c>
      <c r="E14" s="24" t="s">
        <v>2</v>
      </c>
      <c r="F14" s="1">
        <v>90</v>
      </c>
      <c r="G14" s="1">
        <v>87</v>
      </c>
      <c r="H14" s="1">
        <v>94</v>
      </c>
      <c r="I14" s="1">
        <v>93</v>
      </c>
      <c r="J14" s="1">
        <v>90</v>
      </c>
      <c r="K14" s="1">
        <v>93</v>
      </c>
      <c r="L14" s="1">
        <f t="shared" si="0"/>
        <v>547</v>
      </c>
      <c r="M14" s="1">
        <v>94</v>
      </c>
      <c r="N14" s="1">
        <v>91</v>
      </c>
      <c r="O14" s="1">
        <v>94</v>
      </c>
      <c r="P14" s="1">
        <v>97</v>
      </c>
      <c r="Q14" s="1">
        <v>93</v>
      </c>
      <c r="R14" s="1">
        <v>93</v>
      </c>
      <c r="S14" s="1">
        <f t="shared" si="1"/>
        <v>562</v>
      </c>
      <c r="T14" s="1">
        <f t="shared" si="2"/>
        <v>1109</v>
      </c>
      <c r="U14" s="1">
        <v>94.3</v>
      </c>
      <c r="V14" s="15">
        <v>94.8</v>
      </c>
      <c r="W14" s="15">
        <f t="shared" si="3"/>
        <v>1203.8</v>
      </c>
    </row>
    <row r="15" spans="1:23" x14ac:dyDescent="0.35">
      <c r="A15" s="1">
        <v>3</v>
      </c>
      <c r="B15" s="29">
        <v>75</v>
      </c>
      <c r="C15" s="24" t="s">
        <v>68</v>
      </c>
      <c r="D15" s="30">
        <v>1052</v>
      </c>
      <c r="E15" s="24" t="s">
        <v>55</v>
      </c>
      <c r="F15" s="1">
        <v>96</v>
      </c>
      <c r="G15" s="1">
        <v>90</v>
      </c>
      <c r="H15" s="1">
        <v>91</v>
      </c>
      <c r="I15" s="1">
        <v>90</v>
      </c>
      <c r="J15" s="1">
        <v>94</v>
      </c>
      <c r="K15" s="1">
        <v>97</v>
      </c>
      <c r="L15" s="1">
        <f t="shared" si="0"/>
        <v>558</v>
      </c>
      <c r="M15" s="1">
        <v>89</v>
      </c>
      <c r="N15" s="1">
        <v>89</v>
      </c>
      <c r="O15" s="1">
        <v>95</v>
      </c>
      <c r="P15" s="1">
        <v>92</v>
      </c>
      <c r="Q15" s="1">
        <v>89</v>
      </c>
      <c r="R15" s="1">
        <v>91</v>
      </c>
      <c r="S15" s="1">
        <f t="shared" si="1"/>
        <v>545</v>
      </c>
      <c r="T15" s="1">
        <f t="shared" si="2"/>
        <v>1103</v>
      </c>
      <c r="U15" s="1">
        <v>93.7</v>
      </c>
      <c r="V15" s="15">
        <v>98.6</v>
      </c>
      <c r="W15" s="15">
        <f t="shared" si="3"/>
        <v>1201.5999999999999</v>
      </c>
    </row>
    <row r="16" spans="1:23" x14ac:dyDescent="0.35">
      <c r="A16" s="1">
        <v>4</v>
      </c>
      <c r="B16" s="29">
        <v>95</v>
      </c>
      <c r="C16" s="24" t="s">
        <v>73</v>
      </c>
      <c r="D16" s="30">
        <v>116710</v>
      </c>
      <c r="E16" s="24" t="s">
        <v>55</v>
      </c>
      <c r="F16" s="1">
        <v>88</v>
      </c>
      <c r="G16" s="1">
        <v>96</v>
      </c>
      <c r="H16" s="1">
        <v>87</v>
      </c>
      <c r="I16" s="1">
        <v>92</v>
      </c>
      <c r="J16" s="1">
        <v>92</v>
      </c>
      <c r="K16" s="1">
        <v>90</v>
      </c>
      <c r="L16" s="1">
        <f t="shared" si="0"/>
        <v>545</v>
      </c>
      <c r="M16" s="1">
        <v>89</v>
      </c>
      <c r="N16" s="1">
        <v>91</v>
      </c>
      <c r="O16" s="1">
        <v>92</v>
      </c>
      <c r="P16" s="1">
        <v>94</v>
      </c>
      <c r="Q16" s="1">
        <v>91</v>
      </c>
      <c r="R16" s="1">
        <v>94</v>
      </c>
      <c r="S16" s="1">
        <f t="shared" si="1"/>
        <v>551</v>
      </c>
      <c r="T16" s="1">
        <f t="shared" si="2"/>
        <v>1096</v>
      </c>
      <c r="U16" s="1">
        <v>96.4</v>
      </c>
      <c r="V16" s="14">
        <v>94</v>
      </c>
      <c r="W16" s="15">
        <f t="shared" si="3"/>
        <v>1192.4000000000001</v>
      </c>
    </row>
    <row r="17" spans="1:23" x14ac:dyDescent="0.35">
      <c r="A17" s="1">
        <v>5</v>
      </c>
      <c r="B17" s="29">
        <v>85</v>
      </c>
      <c r="C17" s="31" t="s">
        <v>71</v>
      </c>
      <c r="D17" s="30">
        <v>18525</v>
      </c>
      <c r="E17" s="24" t="s">
        <v>55</v>
      </c>
      <c r="F17" s="1">
        <v>91</v>
      </c>
      <c r="G17" s="1">
        <v>92</v>
      </c>
      <c r="H17" s="1">
        <v>93</v>
      </c>
      <c r="I17" s="1">
        <v>89</v>
      </c>
      <c r="J17" s="1">
        <v>94</v>
      </c>
      <c r="K17" s="1">
        <v>88</v>
      </c>
      <c r="L17" s="1">
        <f t="shared" si="0"/>
        <v>547</v>
      </c>
      <c r="M17" s="1">
        <v>91</v>
      </c>
      <c r="N17" s="1">
        <v>94</v>
      </c>
      <c r="O17" s="1">
        <v>92</v>
      </c>
      <c r="P17" s="1">
        <v>88</v>
      </c>
      <c r="Q17" s="1">
        <v>94</v>
      </c>
      <c r="R17" s="1">
        <v>90</v>
      </c>
      <c r="S17" s="1">
        <f t="shared" si="1"/>
        <v>549</v>
      </c>
      <c r="T17" s="1">
        <f t="shared" si="2"/>
        <v>1096</v>
      </c>
      <c r="U17" s="1">
        <v>93.1</v>
      </c>
      <c r="V17" s="14">
        <v>89.9</v>
      </c>
      <c r="W17" s="15">
        <f t="shared" si="3"/>
        <v>1189.0999999999999</v>
      </c>
    </row>
    <row r="18" spans="1:23" x14ac:dyDescent="0.35">
      <c r="A18" s="1">
        <v>6</v>
      </c>
      <c r="B18" s="29">
        <v>51</v>
      </c>
      <c r="C18" s="24" t="s">
        <v>64</v>
      </c>
      <c r="D18" s="30">
        <v>116369</v>
      </c>
      <c r="E18" s="24" t="s">
        <v>55</v>
      </c>
      <c r="F18" s="1">
        <v>91</v>
      </c>
      <c r="G18" s="1">
        <v>91</v>
      </c>
      <c r="H18" s="1">
        <v>92</v>
      </c>
      <c r="I18" s="1">
        <v>93</v>
      </c>
      <c r="J18" s="1">
        <v>92</v>
      </c>
      <c r="K18" s="1">
        <v>92</v>
      </c>
      <c r="L18" s="1">
        <f t="shared" si="0"/>
        <v>551</v>
      </c>
      <c r="M18" s="1">
        <v>87</v>
      </c>
      <c r="N18" s="1">
        <v>89</v>
      </c>
      <c r="O18" s="1">
        <v>87</v>
      </c>
      <c r="P18" s="1">
        <v>84</v>
      </c>
      <c r="Q18" s="1">
        <v>94</v>
      </c>
      <c r="R18" s="1">
        <v>88</v>
      </c>
      <c r="S18" s="1">
        <f t="shared" si="1"/>
        <v>529</v>
      </c>
      <c r="T18" s="1">
        <f t="shared" si="2"/>
        <v>1080</v>
      </c>
      <c r="U18" s="1">
        <v>93.9</v>
      </c>
      <c r="V18" s="14">
        <v>95.8</v>
      </c>
      <c r="W18" s="15">
        <f t="shared" si="3"/>
        <v>1175.8</v>
      </c>
    </row>
    <row r="19" spans="1:23" x14ac:dyDescent="0.35">
      <c r="A19" s="1">
        <v>7</v>
      </c>
      <c r="B19" s="29">
        <v>33</v>
      </c>
      <c r="C19" s="24" t="s">
        <v>60</v>
      </c>
      <c r="D19" s="30">
        <v>31018</v>
      </c>
      <c r="E19" s="24" t="s">
        <v>55</v>
      </c>
      <c r="F19" s="1">
        <v>90</v>
      </c>
      <c r="G19" s="1">
        <v>88</v>
      </c>
      <c r="H19" s="1">
        <v>93</v>
      </c>
      <c r="I19" s="1">
        <v>83</v>
      </c>
      <c r="J19" s="1">
        <v>92</v>
      </c>
      <c r="K19" s="1">
        <v>85</v>
      </c>
      <c r="L19" s="1">
        <f t="shared" si="0"/>
        <v>531</v>
      </c>
      <c r="M19" s="1">
        <v>93</v>
      </c>
      <c r="N19" s="1">
        <v>88</v>
      </c>
      <c r="O19" s="1">
        <v>89</v>
      </c>
      <c r="P19" s="1">
        <v>94</v>
      </c>
      <c r="Q19" s="1">
        <v>90</v>
      </c>
      <c r="R19" s="1">
        <v>86</v>
      </c>
      <c r="S19" s="1">
        <f t="shared" si="1"/>
        <v>540</v>
      </c>
      <c r="T19" s="1">
        <f t="shared" si="2"/>
        <v>1071</v>
      </c>
      <c r="U19" s="1">
        <v>93.8</v>
      </c>
      <c r="V19" s="14">
        <v>91.4</v>
      </c>
      <c r="W19" s="15">
        <f t="shared" si="3"/>
        <v>1164.8</v>
      </c>
    </row>
    <row r="20" spans="1:23" x14ac:dyDescent="0.35">
      <c r="A20" s="1">
        <v>8</v>
      </c>
      <c r="B20" s="29">
        <v>96</v>
      </c>
      <c r="C20" s="31" t="s">
        <v>74</v>
      </c>
      <c r="D20" s="24">
        <v>16753</v>
      </c>
      <c r="E20" s="24" t="s">
        <v>55</v>
      </c>
      <c r="F20" s="1">
        <v>90</v>
      </c>
      <c r="G20" s="1">
        <v>89</v>
      </c>
      <c r="H20" s="1">
        <v>88</v>
      </c>
      <c r="I20" s="1">
        <v>84</v>
      </c>
      <c r="J20" s="1">
        <v>89</v>
      </c>
      <c r="K20" s="1">
        <v>90</v>
      </c>
      <c r="L20" s="1">
        <f t="shared" si="0"/>
        <v>530</v>
      </c>
      <c r="M20" s="1">
        <v>91</v>
      </c>
      <c r="N20" s="1">
        <v>92</v>
      </c>
      <c r="O20" s="1">
        <v>89</v>
      </c>
      <c r="P20" s="1">
        <v>83</v>
      </c>
      <c r="Q20" s="1">
        <v>85</v>
      </c>
      <c r="R20" s="1">
        <v>86</v>
      </c>
      <c r="S20" s="1">
        <f t="shared" si="1"/>
        <v>526</v>
      </c>
      <c r="T20" s="1">
        <f t="shared" si="2"/>
        <v>1056</v>
      </c>
      <c r="U20" s="1">
        <v>98.4</v>
      </c>
      <c r="V20" s="14"/>
      <c r="W20" s="15">
        <f t="shared" si="3"/>
        <v>1154.4000000000001</v>
      </c>
    </row>
    <row r="21" spans="1:23" x14ac:dyDescent="0.35">
      <c r="A21" s="1">
        <v>9</v>
      </c>
      <c r="B21" s="29">
        <v>11</v>
      </c>
      <c r="C21" s="24" t="s">
        <v>59</v>
      </c>
      <c r="D21" s="30">
        <v>14213</v>
      </c>
      <c r="E21" s="24" t="s">
        <v>55</v>
      </c>
      <c r="F21" s="1">
        <v>81</v>
      </c>
      <c r="G21" s="1">
        <v>90</v>
      </c>
      <c r="H21" s="1">
        <v>91</v>
      </c>
      <c r="I21" s="1">
        <v>85</v>
      </c>
      <c r="J21" s="1">
        <v>94</v>
      </c>
      <c r="K21" s="1">
        <v>88</v>
      </c>
      <c r="L21" s="1">
        <f t="shared" si="0"/>
        <v>529</v>
      </c>
      <c r="M21" s="1">
        <v>90</v>
      </c>
      <c r="N21" s="1">
        <v>86</v>
      </c>
      <c r="O21" s="1">
        <v>87</v>
      </c>
      <c r="P21" s="1">
        <v>87</v>
      </c>
      <c r="Q21" s="1">
        <v>85</v>
      </c>
      <c r="R21" s="1">
        <v>95</v>
      </c>
      <c r="S21" s="1">
        <f t="shared" si="1"/>
        <v>530</v>
      </c>
      <c r="T21" s="1">
        <f t="shared" si="2"/>
        <v>1059</v>
      </c>
      <c r="V21" s="14">
        <v>94.2</v>
      </c>
      <c r="W21" s="15">
        <f t="shared" si="3"/>
        <v>1153.2</v>
      </c>
    </row>
    <row r="22" spans="1:23" x14ac:dyDescent="0.35">
      <c r="A22" s="1">
        <v>10</v>
      </c>
      <c r="B22" s="29">
        <v>50</v>
      </c>
      <c r="C22" s="24" t="s">
        <v>63</v>
      </c>
      <c r="D22" s="30">
        <v>16754</v>
      </c>
      <c r="E22" s="24" t="s">
        <v>55</v>
      </c>
      <c r="F22" s="1">
        <v>90</v>
      </c>
      <c r="G22" s="1">
        <v>88</v>
      </c>
      <c r="H22" s="1">
        <v>88</v>
      </c>
      <c r="I22" s="1">
        <v>88</v>
      </c>
      <c r="J22" s="1">
        <v>84</v>
      </c>
      <c r="K22" s="1">
        <v>85</v>
      </c>
      <c r="L22" s="1">
        <f t="shared" si="0"/>
        <v>523</v>
      </c>
      <c r="M22" s="1">
        <v>87</v>
      </c>
      <c r="N22" s="1">
        <v>92</v>
      </c>
      <c r="O22" s="1">
        <v>90</v>
      </c>
      <c r="P22" s="1">
        <v>81</v>
      </c>
      <c r="Q22" s="1">
        <v>88</v>
      </c>
      <c r="R22" s="1">
        <v>89</v>
      </c>
      <c r="S22" s="1">
        <f t="shared" si="1"/>
        <v>527</v>
      </c>
      <c r="T22" s="1">
        <f t="shared" si="2"/>
        <v>1050</v>
      </c>
      <c r="V22" s="14"/>
      <c r="W22" s="15">
        <f t="shared" si="3"/>
        <v>1050</v>
      </c>
    </row>
    <row r="23" spans="1:23" x14ac:dyDescent="0.35">
      <c r="A23" s="1">
        <v>11</v>
      </c>
      <c r="B23" s="2">
        <v>97</v>
      </c>
      <c r="C23" s="31" t="s">
        <v>170</v>
      </c>
      <c r="E23" s="31" t="s">
        <v>2</v>
      </c>
      <c r="F23" s="1">
        <v>81</v>
      </c>
      <c r="G23" s="1">
        <v>91</v>
      </c>
      <c r="H23" s="1">
        <v>88</v>
      </c>
      <c r="I23" s="1">
        <v>85</v>
      </c>
      <c r="J23" s="1">
        <v>87</v>
      </c>
      <c r="K23" s="1">
        <v>88</v>
      </c>
      <c r="L23" s="1">
        <f t="shared" si="0"/>
        <v>520</v>
      </c>
      <c r="M23" s="1">
        <v>84</v>
      </c>
      <c r="N23" s="1">
        <v>88</v>
      </c>
      <c r="O23" s="1">
        <v>92</v>
      </c>
      <c r="P23" s="1">
        <v>85</v>
      </c>
      <c r="Q23" s="1">
        <v>85</v>
      </c>
      <c r="R23" s="1">
        <v>85</v>
      </c>
      <c r="S23" s="1">
        <f t="shared" si="1"/>
        <v>519</v>
      </c>
      <c r="T23" s="1">
        <f t="shared" si="2"/>
        <v>1039</v>
      </c>
      <c r="V23" s="15"/>
      <c r="W23" s="15">
        <f t="shared" si="3"/>
        <v>1039</v>
      </c>
    </row>
    <row r="24" spans="1:23" x14ac:dyDescent="0.35">
      <c r="A24" s="1">
        <v>12</v>
      </c>
      <c r="B24" s="29">
        <v>40</v>
      </c>
      <c r="C24" s="24" t="s">
        <v>61</v>
      </c>
      <c r="D24" s="30">
        <v>28258</v>
      </c>
      <c r="E24" s="24" t="s">
        <v>55</v>
      </c>
      <c r="F24" s="1">
        <v>89</v>
      </c>
      <c r="G24" s="1">
        <v>85</v>
      </c>
      <c r="H24" s="1">
        <v>91</v>
      </c>
      <c r="I24" s="1">
        <v>75</v>
      </c>
      <c r="J24" s="1">
        <v>86</v>
      </c>
      <c r="K24" s="1">
        <v>90</v>
      </c>
      <c r="L24" s="1">
        <f t="shared" si="0"/>
        <v>516</v>
      </c>
      <c r="M24" s="1">
        <v>91</v>
      </c>
      <c r="N24" s="1">
        <v>88</v>
      </c>
      <c r="O24" s="1">
        <v>89</v>
      </c>
      <c r="P24" s="1">
        <v>86</v>
      </c>
      <c r="Q24" s="1">
        <v>84</v>
      </c>
      <c r="R24" s="1">
        <v>84</v>
      </c>
      <c r="S24" s="1">
        <f t="shared" si="1"/>
        <v>522</v>
      </c>
      <c r="T24" s="1">
        <f t="shared" si="2"/>
        <v>1038</v>
      </c>
      <c r="V24" s="14"/>
      <c r="W24" s="15">
        <f t="shared" si="3"/>
        <v>1038</v>
      </c>
    </row>
    <row r="25" spans="1:23" x14ac:dyDescent="0.35">
      <c r="A25" s="1">
        <v>13</v>
      </c>
      <c r="B25" s="40">
        <v>80</v>
      </c>
      <c r="C25" s="31" t="s">
        <v>169</v>
      </c>
      <c r="E25" s="31" t="s">
        <v>55</v>
      </c>
      <c r="F25" s="1">
        <v>91</v>
      </c>
      <c r="G25" s="1">
        <v>86</v>
      </c>
      <c r="H25" s="1">
        <v>83</v>
      </c>
      <c r="I25" s="1">
        <v>78</v>
      </c>
      <c r="J25" s="1">
        <v>89</v>
      </c>
      <c r="K25" s="1">
        <v>90</v>
      </c>
      <c r="L25" s="1">
        <f t="shared" si="0"/>
        <v>517</v>
      </c>
      <c r="M25" s="1">
        <v>86</v>
      </c>
      <c r="N25" s="1">
        <v>87</v>
      </c>
      <c r="O25" s="1">
        <v>86</v>
      </c>
      <c r="P25" s="1">
        <v>83</v>
      </c>
      <c r="Q25" s="1">
        <v>88</v>
      </c>
      <c r="R25" s="1">
        <v>88</v>
      </c>
      <c r="S25" s="1">
        <f t="shared" si="1"/>
        <v>518</v>
      </c>
      <c r="T25" s="1">
        <f t="shared" si="2"/>
        <v>1035</v>
      </c>
      <c r="V25" s="15"/>
      <c r="W25" s="15">
        <f t="shared" si="3"/>
        <v>1035</v>
      </c>
    </row>
    <row r="26" spans="1:23" x14ac:dyDescent="0.35">
      <c r="A26" s="1">
        <v>14</v>
      </c>
      <c r="B26" s="29">
        <v>79</v>
      </c>
      <c r="C26" s="24" t="s">
        <v>69</v>
      </c>
      <c r="D26" s="30">
        <v>31606</v>
      </c>
      <c r="E26" s="24" t="s">
        <v>55</v>
      </c>
      <c r="F26" s="1">
        <v>84</v>
      </c>
      <c r="G26" s="1">
        <v>83</v>
      </c>
      <c r="H26" s="1">
        <v>89</v>
      </c>
      <c r="I26" s="1">
        <v>87</v>
      </c>
      <c r="J26" s="1">
        <v>91</v>
      </c>
      <c r="K26" s="1">
        <v>84</v>
      </c>
      <c r="L26" s="1">
        <f t="shared" si="0"/>
        <v>518</v>
      </c>
      <c r="M26" s="1">
        <v>91</v>
      </c>
      <c r="N26" s="1">
        <v>88</v>
      </c>
      <c r="O26" s="1">
        <v>81</v>
      </c>
      <c r="P26" s="1">
        <v>92</v>
      </c>
      <c r="Q26" s="1">
        <v>80</v>
      </c>
      <c r="R26" s="1">
        <v>84</v>
      </c>
      <c r="S26" s="1">
        <f t="shared" si="1"/>
        <v>516</v>
      </c>
      <c r="T26" s="1">
        <f t="shared" si="2"/>
        <v>1034</v>
      </c>
      <c r="V26" s="15"/>
      <c r="W26" s="15">
        <f t="shared" si="3"/>
        <v>1034</v>
      </c>
    </row>
    <row r="27" spans="1:23" x14ac:dyDescent="0.35">
      <c r="A27" s="1">
        <v>15</v>
      </c>
      <c r="B27" s="29">
        <v>8</v>
      </c>
      <c r="C27" s="24" t="s">
        <v>58</v>
      </c>
      <c r="D27" s="30">
        <v>25674</v>
      </c>
      <c r="E27" s="24" t="s">
        <v>55</v>
      </c>
      <c r="F27" s="1">
        <v>86</v>
      </c>
      <c r="G27" s="1">
        <v>83</v>
      </c>
      <c r="H27" s="1">
        <v>85</v>
      </c>
      <c r="I27" s="1">
        <v>85</v>
      </c>
      <c r="J27" s="1">
        <v>85</v>
      </c>
      <c r="K27" s="1">
        <v>84</v>
      </c>
      <c r="L27" s="1">
        <f t="shared" si="0"/>
        <v>508</v>
      </c>
      <c r="M27" s="1">
        <v>86</v>
      </c>
      <c r="N27" s="1">
        <v>86</v>
      </c>
      <c r="O27" s="1">
        <v>85</v>
      </c>
      <c r="P27" s="1">
        <v>80</v>
      </c>
      <c r="Q27" s="1">
        <v>82</v>
      </c>
      <c r="R27" s="1">
        <v>85</v>
      </c>
      <c r="S27" s="1">
        <f t="shared" si="1"/>
        <v>504</v>
      </c>
      <c r="T27" s="1">
        <f t="shared" si="2"/>
        <v>1012</v>
      </c>
      <c r="V27" s="14"/>
      <c r="W27" s="15">
        <f t="shared" si="3"/>
        <v>1012</v>
      </c>
    </row>
    <row r="28" spans="1:23" x14ac:dyDescent="0.35">
      <c r="A28" s="1">
        <v>16</v>
      </c>
      <c r="B28" s="29">
        <v>74</v>
      </c>
      <c r="C28" s="24" t="s">
        <v>67</v>
      </c>
      <c r="D28" s="30">
        <v>31651</v>
      </c>
      <c r="E28" s="24" t="s">
        <v>55</v>
      </c>
      <c r="F28" s="1">
        <v>90</v>
      </c>
      <c r="G28" s="1">
        <v>86</v>
      </c>
      <c r="H28" s="1">
        <v>80</v>
      </c>
      <c r="I28" s="1">
        <v>83</v>
      </c>
      <c r="J28" s="1">
        <v>85</v>
      </c>
      <c r="K28" s="1">
        <v>74</v>
      </c>
      <c r="L28" s="1">
        <f t="shared" si="0"/>
        <v>498</v>
      </c>
      <c r="M28" s="1">
        <v>86</v>
      </c>
      <c r="N28" s="1">
        <v>86</v>
      </c>
      <c r="O28" s="1">
        <v>85</v>
      </c>
      <c r="P28" s="1">
        <v>80</v>
      </c>
      <c r="Q28" s="1">
        <v>82</v>
      </c>
      <c r="R28" s="1">
        <v>85</v>
      </c>
      <c r="S28" s="1">
        <f t="shared" si="1"/>
        <v>504</v>
      </c>
      <c r="T28" s="1">
        <f t="shared" si="2"/>
        <v>1002</v>
      </c>
      <c r="V28" s="15"/>
      <c r="W28" s="15">
        <f t="shared" si="3"/>
        <v>1002</v>
      </c>
    </row>
    <row r="29" spans="1:23" x14ac:dyDescent="0.35">
      <c r="A29" s="1">
        <v>17</v>
      </c>
      <c r="B29" s="29">
        <v>47</v>
      </c>
      <c r="C29" s="24" t="s">
        <v>62</v>
      </c>
      <c r="D29" s="30">
        <v>30990</v>
      </c>
      <c r="E29" s="24" t="s">
        <v>2</v>
      </c>
      <c r="F29" s="1">
        <v>83</v>
      </c>
      <c r="G29" s="1">
        <v>82</v>
      </c>
      <c r="H29" s="1">
        <v>83</v>
      </c>
      <c r="I29" s="1">
        <v>79</v>
      </c>
      <c r="J29" s="1">
        <v>84</v>
      </c>
      <c r="K29" s="1">
        <v>81</v>
      </c>
      <c r="L29" s="1">
        <f t="shared" si="0"/>
        <v>492</v>
      </c>
      <c r="M29" s="1">
        <v>78</v>
      </c>
      <c r="N29" s="1">
        <v>83</v>
      </c>
      <c r="O29" s="1">
        <v>84</v>
      </c>
      <c r="P29" s="1">
        <v>88</v>
      </c>
      <c r="Q29" s="1">
        <v>87</v>
      </c>
      <c r="R29" s="1">
        <v>84</v>
      </c>
      <c r="S29" s="1">
        <f t="shared" si="1"/>
        <v>504</v>
      </c>
      <c r="T29" s="1">
        <f t="shared" si="2"/>
        <v>996</v>
      </c>
      <c r="V29" s="14"/>
      <c r="W29" s="15">
        <f t="shared" si="3"/>
        <v>996</v>
      </c>
    </row>
    <row r="30" spans="1:23" x14ac:dyDescent="0.35">
      <c r="A30" s="1">
        <v>18</v>
      </c>
      <c r="B30" s="29">
        <v>56</v>
      </c>
      <c r="C30" s="24" t="s">
        <v>65</v>
      </c>
      <c r="D30" s="30">
        <v>30625</v>
      </c>
      <c r="E30" s="24" t="s">
        <v>55</v>
      </c>
      <c r="F30" s="1">
        <v>76</v>
      </c>
      <c r="G30" s="1">
        <v>80</v>
      </c>
      <c r="H30" s="1">
        <v>89</v>
      </c>
      <c r="I30" s="1">
        <v>90</v>
      </c>
      <c r="J30" s="1">
        <v>82</v>
      </c>
      <c r="K30" s="1">
        <v>83</v>
      </c>
      <c r="L30" s="1">
        <f t="shared" si="0"/>
        <v>500</v>
      </c>
      <c r="M30" s="1">
        <v>82</v>
      </c>
      <c r="N30" s="1">
        <v>83</v>
      </c>
      <c r="O30" s="1">
        <v>82</v>
      </c>
      <c r="P30" s="1">
        <v>88</v>
      </c>
      <c r="Q30" s="1">
        <v>76</v>
      </c>
      <c r="R30" s="1">
        <v>83</v>
      </c>
      <c r="S30" s="1">
        <f t="shared" si="1"/>
        <v>494</v>
      </c>
      <c r="T30" s="1">
        <f t="shared" si="2"/>
        <v>994</v>
      </c>
      <c r="V30" s="14"/>
      <c r="W30" s="15">
        <f t="shared" si="3"/>
        <v>994</v>
      </c>
    </row>
    <row r="31" spans="1:23" x14ac:dyDescent="0.35">
      <c r="A31" s="1">
        <v>19</v>
      </c>
      <c r="B31" s="29">
        <v>91</v>
      </c>
      <c r="C31" s="24" t="s">
        <v>72</v>
      </c>
      <c r="D31" s="30" t="s">
        <v>52</v>
      </c>
      <c r="E31" s="24" t="s">
        <v>3</v>
      </c>
      <c r="F31" s="1">
        <v>78</v>
      </c>
      <c r="G31" s="1">
        <v>79</v>
      </c>
      <c r="H31" s="1">
        <v>77</v>
      </c>
      <c r="I31" s="1">
        <v>79</v>
      </c>
      <c r="J31" s="1">
        <v>70</v>
      </c>
      <c r="K31" s="1">
        <v>79</v>
      </c>
      <c r="L31" s="1">
        <f t="shared" si="0"/>
        <v>462</v>
      </c>
      <c r="M31" s="1">
        <v>76</v>
      </c>
      <c r="N31" s="1">
        <v>81</v>
      </c>
      <c r="O31" s="1">
        <v>69</v>
      </c>
      <c r="P31" s="1">
        <v>76</v>
      </c>
      <c r="Q31" s="1">
        <v>78</v>
      </c>
      <c r="R31" s="1">
        <v>79</v>
      </c>
      <c r="S31" s="1">
        <f t="shared" si="1"/>
        <v>459</v>
      </c>
      <c r="T31" s="1">
        <f t="shared" si="2"/>
        <v>921</v>
      </c>
      <c r="V31" s="14"/>
      <c r="W31" s="15">
        <f t="shared" si="3"/>
        <v>921</v>
      </c>
    </row>
    <row r="32" spans="1:23" x14ac:dyDescent="0.35">
      <c r="A32" s="1">
        <v>20</v>
      </c>
      <c r="B32" s="29">
        <v>73</v>
      </c>
      <c r="C32" s="24" t="s">
        <v>66</v>
      </c>
      <c r="D32" s="30">
        <v>30882</v>
      </c>
      <c r="E32" s="24" t="s">
        <v>4</v>
      </c>
      <c r="L32" s="1">
        <f t="shared" si="0"/>
        <v>0</v>
      </c>
      <c r="S32" s="1">
        <f t="shared" si="1"/>
        <v>0</v>
      </c>
      <c r="T32" s="1">
        <f t="shared" si="2"/>
        <v>0</v>
      </c>
      <c r="V32" s="14"/>
      <c r="W32" s="15">
        <f t="shared" si="3"/>
        <v>0</v>
      </c>
    </row>
    <row r="33" spans="1:1" x14ac:dyDescent="0.35">
      <c r="A33" s="1"/>
    </row>
  </sheetData>
  <phoneticPr fontId="0" type="noConversion"/>
  <printOptions horizontalCentered="1"/>
  <pageMargins left="0.25" right="0" top="0.75" bottom="0.5" header="0.5" footer="0.5"/>
  <pageSetup scale="9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workbookViewId="0">
      <selection sqref="A1:AB1"/>
    </sheetView>
  </sheetViews>
  <sheetFormatPr defaultColWidth="9" defaultRowHeight="15.5" x14ac:dyDescent="0.35"/>
  <cols>
    <col min="1" max="1" width="4.453125" customWidth="1"/>
    <col min="2" max="2" width="5.1796875" bestFit="1" customWidth="1"/>
    <col min="3" max="3" width="19.453125" customWidth="1"/>
    <col min="4" max="4" width="8.7265625" customWidth="1"/>
    <col min="5" max="5" width="5" bestFit="1" customWidth="1"/>
    <col min="6" max="8" width="3.81640625" style="1" customWidth="1"/>
    <col min="9" max="9" width="5.1796875" style="1" customWidth="1"/>
    <col min="10" max="12" width="3.81640625" style="1" customWidth="1"/>
    <col min="13" max="13" width="5.453125" style="1" customWidth="1"/>
    <col min="14" max="14" width="5.1796875" style="1" bestFit="1" customWidth="1"/>
    <col min="15" max="16" width="5.1796875" style="1" customWidth="1"/>
    <col min="17" max="17" width="3.81640625" style="1" customWidth="1"/>
    <col min="18" max="20" width="5.1796875" style="1" customWidth="1"/>
    <col min="21" max="21" width="3.81640625" style="1" customWidth="1"/>
    <col min="22" max="22" width="5.453125" style="1" customWidth="1"/>
    <col min="23" max="23" width="5.1796875" style="1" bestFit="1" customWidth="1"/>
    <col min="24" max="24" width="6.7265625" style="1" bestFit="1" customWidth="1"/>
    <col min="25" max="25" width="7" style="1" bestFit="1" customWidth="1"/>
    <col min="26" max="26" width="8.26953125" style="1" bestFit="1" customWidth="1"/>
  </cols>
  <sheetData>
    <row r="1" spans="1:28" ht="20" x14ac:dyDescent="0.4">
      <c r="A1" s="107" t="s">
        <v>37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</row>
    <row r="2" spans="1:28" ht="20" x14ac:dyDescent="0.4">
      <c r="A2" s="107" t="s">
        <v>38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</row>
    <row r="3" spans="1:28" x14ac:dyDescent="0.35">
      <c r="A3" s="5"/>
      <c r="B3" s="5"/>
      <c r="C3" s="5"/>
      <c r="D3" s="5"/>
      <c r="E3" s="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8" ht="18" x14ac:dyDescent="0.4">
      <c r="A4" s="105" t="s">
        <v>24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</row>
    <row r="5" spans="1:28" ht="18" x14ac:dyDescent="0.4">
      <c r="A5" s="105" t="s">
        <v>39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</row>
    <row r="6" spans="1:28" ht="18" x14ac:dyDescent="0.4">
      <c r="A6" s="7"/>
      <c r="B6" s="7"/>
      <c r="C6" s="7"/>
      <c r="D6" s="7"/>
      <c r="E6" s="7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B6" s="12"/>
    </row>
    <row r="7" spans="1:28" s="3" customFormat="1" x14ac:dyDescent="0.35">
      <c r="A7" s="12" t="s">
        <v>10</v>
      </c>
      <c r="B7" s="12"/>
      <c r="C7" s="12"/>
      <c r="D7" s="12" t="s">
        <v>184</v>
      </c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Z7" s="18"/>
      <c r="AB7" s="12"/>
    </row>
    <row r="8" spans="1:28" s="3" customFormat="1" x14ac:dyDescent="0.35">
      <c r="A8" s="12" t="s">
        <v>11</v>
      </c>
      <c r="B8" s="12"/>
      <c r="C8" s="12"/>
      <c r="D8" s="12" t="s">
        <v>185</v>
      </c>
      <c r="E8" s="12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Z8" s="18"/>
      <c r="AB8" s="12"/>
    </row>
    <row r="9" spans="1:28" s="3" customFormat="1" x14ac:dyDescent="0.35">
      <c r="A9" s="12" t="s">
        <v>12</v>
      </c>
      <c r="B9" s="12"/>
      <c r="C9" s="12"/>
      <c r="D9" s="12" t="s">
        <v>186</v>
      </c>
      <c r="E9" s="12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Z9" s="18"/>
      <c r="AB9" s="12"/>
    </row>
    <row r="10" spans="1:28" s="3" customFormat="1" x14ac:dyDescent="0.35">
      <c r="A10" s="12"/>
      <c r="B10" s="12"/>
      <c r="C10" s="12"/>
      <c r="D10" s="12"/>
      <c r="E10" s="1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AB10" s="12"/>
    </row>
    <row r="11" spans="1:28" s="3" customFormat="1" x14ac:dyDescent="0.35">
      <c r="A11" s="12"/>
      <c r="B11" s="12"/>
      <c r="C11" s="12"/>
      <c r="D11" s="12"/>
      <c r="E11" s="12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8" x14ac:dyDescent="0.35">
      <c r="A12" s="4" t="s">
        <v>13</v>
      </c>
      <c r="B12" s="4" t="s">
        <v>7</v>
      </c>
      <c r="C12" s="12" t="s">
        <v>6</v>
      </c>
      <c r="D12" s="4" t="s">
        <v>8</v>
      </c>
      <c r="E12" s="4" t="s">
        <v>9</v>
      </c>
      <c r="F12" s="4">
        <v>1</v>
      </c>
      <c r="G12" s="4">
        <v>2</v>
      </c>
      <c r="H12" s="4">
        <v>3</v>
      </c>
      <c r="I12" s="4" t="s">
        <v>22</v>
      </c>
      <c r="J12" s="4">
        <v>1</v>
      </c>
      <c r="K12" s="4">
        <v>2</v>
      </c>
      <c r="L12" s="4">
        <v>3</v>
      </c>
      <c r="M12" s="4" t="s">
        <v>23</v>
      </c>
      <c r="N12" s="4" t="s">
        <v>14</v>
      </c>
      <c r="O12" s="4">
        <v>1</v>
      </c>
      <c r="P12" s="4">
        <v>2</v>
      </c>
      <c r="Q12" s="4">
        <v>3</v>
      </c>
      <c r="R12" s="4" t="s">
        <v>22</v>
      </c>
      <c r="S12" s="4">
        <v>1</v>
      </c>
      <c r="T12" s="4">
        <v>2</v>
      </c>
      <c r="U12" s="4">
        <v>3</v>
      </c>
      <c r="V12" s="4" t="s">
        <v>23</v>
      </c>
      <c r="W12" s="4" t="s">
        <v>15</v>
      </c>
      <c r="X12" s="4" t="s">
        <v>16</v>
      </c>
      <c r="Y12" s="4" t="s">
        <v>17</v>
      </c>
      <c r="Z12" s="4" t="s">
        <v>16</v>
      </c>
    </row>
    <row r="13" spans="1:28" ht="20.149999999999999" customHeight="1" x14ac:dyDescent="0.35">
      <c r="A13" s="11">
        <v>1</v>
      </c>
      <c r="B13" s="29">
        <v>87</v>
      </c>
      <c r="C13" s="24" t="s">
        <v>79</v>
      </c>
      <c r="D13" s="30">
        <v>112957</v>
      </c>
      <c r="E13" s="24" t="s">
        <v>55</v>
      </c>
      <c r="F13" s="19">
        <v>95</v>
      </c>
      <c r="G13" s="1">
        <v>94</v>
      </c>
      <c r="H13" s="1">
        <v>92</v>
      </c>
      <c r="I13" s="1">
        <f t="shared" ref="I13:I20" si="0">SUM(F13:H13)</f>
        <v>281</v>
      </c>
      <c r="J13" s="1">
        <v>97</v>
      </c>
      <c r="K13" s="1">
        <v>94</v>
      </c>
      <c r="L13" s="1">
        <v>89</v>
      </c>
      <c r="M13" s="1">
        <f t="shared" ref="M13:M20" si="1">SUM(J13:L13)</f>
        <v>280</v>
      </c>
      <c r="N13" s="1">
        <f t="shared" ref="N13:N20" si="2">SUM(M13,I13)</f>
        <v>561</v>
      </c>
      <c r="R13" s="1">
        <f t="shared" ref="R13:R20" si="3">SUM(O13:Q13)</f>
        <v>0</v>
      </c>
      <c r="V13" s="1">
        <f t="shared" ref="V13:V20" si="4">SUM(S13:U13)</f>
        <v>0</v>
      </c>
      <c r="W13" s="1">
        <v>577</v>
      </c>
      <c r="X13" s="1">
        <f t="shared" ref="X13:X20" si="5">SUM(W13,N13)</f>
        <v>1138</v>
      </c>
      <c r="Y13" s="14">
        <v>199</v>
      </c>
      <c r="Z13" s="14">
        <f t="shared" ref="Z13:Z20" si="6">SUM(X13:Y13)</f>
        <v>1337</v>
      </c>
    </row>
    <row r="14" spans="1:28" ht="20.149999999999999" customHeight="1" x14ac:dyDescent="0.35">
      <c r="A14" s="11">
        <v>2</v>
      </c>
      <c r="B14" s="29">
        <v>88</v>
      </c>
      <c r="C14" s="24" t="s">
        <v>80</v>
      </c>
      <c r="D14" s="30">
        <v>13537</v>
      </c>
      <c r="E14" s="24" t="s">
        <v>55</v>
      </c>
      <c r="F14" s="19">
        <v>95</v>
      </c>
      <c r="G14" s="1">
        <v>90</v>
      </c>
      <c r="H14" s="1">
        <v>91</v>
      </c>
      <c r="I14" s="1">
        <f t="shared" si="0"/>
        <v>276</v>
      </c>
      <c r="J14" s="1">
        <v>95</v>
      </c>
      <c r="K14" s="1">
        <v>89</v>
      </c>
      <c r="L14" s="1">
        <v>92</v>
      </c>
      <c r="M14" s="1">
        <f t="shared" si="1"/>
        <v>276</v>
      </c>
      <c r="N14" s="1">
        <f t="shared" si="2"/>
        <v>552</v>
      </c>
      <c r="R14" s="1">
        <f t="shared" si="3"/>
        <v>0</v>
      </c>
      <c r="V14" s="1">
        <f t="shared" si="4"/>
        <v>0</v>
      </c>
      <c r="W14" s="1">
        <v>567</v>
      </c>
      <c r="X14" s="1">
        <f t="shared" si="5"/>
        <v>1119</v>
      </c>
      <c r="Y14" s="14">
        <v>191.4</v>
      </c>
      <c r="Z14" s="14">
        <f t="shared" si="6"/>
        <v>1310.4000000000001</v>
      </c>
    </row>
    <row r="15" spans="1:28" ht="20.149999999999999" customHeight="1" x14ac:dyDescent="0.35">
      <c r="A15" s="11">
        <v>3</v>
      </c>
      <c r="B15" s="29">
        <v>86</v>
      </c>
      <c r="C15" s="24" t="s">
        <v>78</v>
      </c>
      <c r="D15" s="30">
        <v>18619</v>
      </c>
      <c r="E15" s="24" t="s">
        <v>55</v>
      </c>
      <c r="F15" s="19">
        <v>96</v>
      </c>
      <c r="G15" s="1">
        <v>97</v>
      </c>
      <c r="H15" s="1">
        <v>85</v>
      </c>
      <c r="I15" s="1">
        <f t="shared" si="0"/>
        <v>278</v>
      </c>
      <c r="J15" s="1">
        <v>96</v>
      </c>
      <c r="K15" s="1">
        <v>97</v>
      </c>
      <c r="L15" s="1">
        <v>86</v>
      </c>
      <c r="M15" s="1">
        <f t="shared" si="1"/>
        <v>279</v>
      </c>
      <c r="N15" s="1">
        <f t="shared" si="2"/>
        <v>557</v>
      </c>
      <c r="R15" s="1">
        <f t="shared" si="3"/>
        <v>0</v>
      </c>
      <c r="V15" s="1">
        <f t="shared" si="4"/>
        <v>0</v>
      </c>
      <c r="W15" s="1">
        <v>557</v>
      </c>
      <c r="X15" s="1">
        <f t="shared" si="5"/>
        <v>1114</v>
      </c>
      <c r="Y15" s="14">
        <v>194.1</v>
      </c>
      <c r="Z15" s="14">
        <f t="shared" si="6"/>
        <v>1308.0999999999999</v>
      </c>
    </row>
    <row r="16" spans="1:28" ht="20.149999999999999" customHeight="1" x14ac:dyDescent="0.35">
      <c r="A16" s="11">
        <v>4</v>
      </c>
      <c r="B16" s="29">
        <v>5</v>
      </c>
      <c r="C16" s="24" t="s">
        <v>75</v>
      </c>
      <c r="D16" s="30">
        <v>1296</v>
      </c>
      <c r="E16" s="24" t="s">
        <v>4</v>
      </c>
      <c r="F16" s="19">
        <v>91</v>
      </c>
      <c r="G16" s="1">
        <v>86</v>
      </c>
      <c r="H16" s="1">
        <v>87</v>
      </c>
      <c r="I16" s="1">
        <f t="shared" si="0"/>
        <v>264</v>
      </c>
      <c r="J16" s="1">
        <v>95</v>
      </c>
      <c r="K16" s="1">
        <v>93</v>
      </c>
      <c r="L16" s="1">
        <v>82</v>
      </c>
      <c r="M16" s="1">
        <f t="shared" si="1"/>
        <v>270</v>
      </c>
      <c r="N16" s="1">
        <f t="shared" si="2"/>
        <v>534</v>
      </c>
      <c r="P16" s="17"/>
      <c r="R16" s="1">
        <f t="shared" si="3"/>
        <v>0</v>
      </c>
      <c r="T16" s="17"/>
      <c r="V16" s="1">
        <f t="shared" si="4"/>
        <v>0</v>
      </c>
      <c r="W16" s="1">
        <v>539</v>
      </c>
      <c r="X16" s="1">
        <f t="shared" si="5"/>
        <v>1073</v>
      </c>
      <c r="Y16" s="14">
        <v>189.9</v>
      </c>
      <c r="Z16" s="14">
        <f t="shared" si="6"/>
        <v>1262.9000000000001</v>
      </c>
    </row>
    <row r="17" spans="1:26" ht="20.149999999999999" customHeight="1" x14ac:dyDescent="0.35">
      <c r="A17" s="11">
        <v>5</v>
      </c>
      <c r="B17" s="29">
        <v>69</v>
      </c>
      <c r="C17" s="24" t="s">
        <v>77</v>
      </c>
      <c r="D17" s="30">
        <v>15791</v>
      </c>
      <c r="E17" s="24" t="s">
        <v>2</v>
      </c>
      <c r="F17" s="19">
        <v>91</v>
      </c>
      <c r="G17" s="1">
        <v>97</v>
      </c>
      <c r="H17" s="1">
        <v>76</v>
      </c>
      <c r="I17" s="1">
        <f t="shared" si="0"/>
        <v>264</v>
      </c>
      <c r="J17" s="1">
        <v>87</v>
      </c>
      <c r="K17" s="1">
        <v>92</v>
      </c>
      <c r="L17" s="1">
        <v>87</v>
      </c>
      <c r="M17" s="1">
        <f t="shared" si="1"/>
        <v>266</v>
      </c>
      <c r="N17" s="1">
        <f t="shared" si="2"/>
        <v>530</v>
      </c>
      <c r="R17" s="1">
        <f t="shared" si="3"/>
        <v>0</v>
      </c>
      <c r="V17" s="1">
        <f t="shared" si="4"/>
        <v>0</v>
      </c>
      <c r="W17" s="1">
        <v>550</v>
      </c>
      <c r="X17" s="1">
        <f t="shared" si="5"/>
        <v>1080</v>
      </c>
      <c r="Y17" s="14">
        <v>182.5</v>
      </c>
      <c r="Z17" s="14">
        <f t="shared" si="6"/>
        <v>1262.5</v>
      </c>
    </row>
    <row r="18" spans="1:26" ht="20.149999999999999" customHeight="1" x14ac:dyDescent="0.35">
      <c r="A18" s="11">
        <v>6</v>
      </c>
      <c r="B18" s="29">
        <v>8</v>
      </c>
      <c r="C18" s="24" t="s">
        <v>58</v>
      </c>
      <c r="D18" s="30">
        <v>25674</v>
      </c>
      <c r="E18" s="24" t="s">
        <v>55</v>
      </c>
      <c r="F18" s="19">
        <v>95</v>
      </c>
      <c r="G18" s="1">
        <v>95</v>
      </c>
      <c r="H18" s="1">
        <v>75</v>
      </c>
      <c r="I18" s="1">
        <f t="shared" si="0"/>
        <v>265</v>
      </c>
      <c r="J18" s="1">
        <v>98</v>
      </c>
      <c r="K18" s="1">
        <v>90</v>
      </c>
      <c r="L18" s="1">
        <v>79</v>
      </c>
      <c r="M18" s="1">
        <f t="shared" si="1"/>
        <v>267</v>
      </c>
      <c r="N18" s="1">
        <f t="shared" si="2"/>
        <v>532</v>
      </c>
      <c r="R18" s="1">
        <f t="shared" si="3"/>
        <v>0</v>
      </c>
      <c r="S18" s="17"/>
      <c r="V18" s="1">
        <f t="shared" si="4"/>
        <v>0</v>
      </c>
      <c r="W18" s="1">
        <v>524</v>
      </c>
      <c r="X18" s="1">
        <f t="shared" si="5"/>
        <v>1056</v>
      </c>
      <c r="Y18" s="14">
        <v>166.3</v>
      </c>
      <c r="Z18" s="14">
        <f t="shared" si="6"/>
        <v>1222.3</v>
      </c>
    </row>
    <row r="19" spans="1:26" ht="20.149999999999999" customHeight="1" x14ac:dyDescent="0.35">
      <c r="A19" s="11">
        <v>7</v>
      </c>
      <c r="B19" s="29">
        <v>45</v>
      </c>
      <c r="C19" s="24" t="s">
        <v>76</v>
      </c>
      <c r="D19" s="30">
        <v>1080</v>
      </c>
      <c r="E19" s="24" t="s">
        <v>2</v>
      </c>
      <c r="F19" s="19">
        <v>83</v>
      </c>
      <c r="G19" s="1">
        <v>85</v>
      </c>
      <c r="H19" s="1">
        <v>91</v>
      </c>
      <c r="I19" s="1">
        <f t="shared" si="0"/>
        <v>259</v>
      </c>
      <c r="J19" s="1">
        <v>89</v>
      </c>
      <c r="K19" s="1">
        <v>94</v>
      </c>
      <c r="L19" s="1">
        <v>81</v>
      </c>
      <c r="M19" s="1">
        <f t="shared" si="1"/>
        <v>264</v>
      </c>
      <c r="N19" s="1">
        <f t="shared" si="2"/>
        <v>523</v>
      </c>
      <c r="O19" s="17"/>
      <c r="R19" s="1">
        <f t="shared" si="3"/>
        <v>0</v>
      </c>
      <c r="V19" s="1">
        <f t="shared" si="4"/>
        <v>0</v>
      </c>
      <c r="W19" s="1">
        <v>507</v>
      </c>
      <c r="X19" s="1">
        <f t="shared" si="5"/>
        <v>1030</v>
      </c>
      <c r="Y19" s="14"/>
      <c r="Z19" s="14">
        <f t="shared" si="6"/>
        <v>1030</v>
      </c>
    </row>
    <row r="20" spans="1:26" ht="20.149999999999999" customHeight="1" x14ac:dyDescent="0.35">
      <c r="A20" s="11">
        <v>8</v>
      </c>
      <c r="B20" s="29">
        <v>91</v>
      </c>
      <c r="C20" s="24" t="s">
        <v>72</v>
      </c>
      <c r="D20" s="30" t="s">
        <v>52</v>
      </c>
      <c r="E20" s="24" t="s">
        <v>3</v>
      </c>
      <c r="F20" s="19">
        <v>79</v>
      </c>
      <c r="G20" s="1">
        <v>80</v>
      </c>
      <c r="H20" s="1">
        <v>68</v>
      </c>
      <c r="I20" s="1">
        <f t="shared" si="0"/>
        <v>227</v>
      </c>
      <c r="J20" s="1">
        <v>87</v>
      </c>
      <c r="K20" s="1">
        <v>88</v>
      </c>
      <c r="L20" s="1">
        <v>78</v>
      </c>
      <c r="M20" s="1">
        <f t="shared" si="1"/>
        <v>253</v>
      </c>
      <c r="N20" s="1">
        <f t="shared" si="2"/>
        <v>480</v>
      </c>
      <c r="R20" s="1">
        <f t="shared" si="3"/>
        <v>0</v>
      </c>
      <c r="V20" s="1">
        <f t="shared" si="4"/>
        <v>0</v>
      </c>
      <c r="W20" s="1">
        <v>526</v>
      </c>
      <c r="X20" s="1">
        <f t="shared" si="5"/>
        <v>1006</v>
      </c>
      <c r="Y20" s="14"/>
      <c r="Z20" s="14">
        <f t="shared" si="6"/>
        <v>1006</v>
      </c>
    </row>
  </sheetData>
  <mergeCells count="4">
    <mergeCell ref="A4:AB4"/>
    <mergeCell ref="A5:AB5"/>
    <mergeCell ref="A1:AB1"/>
    <mergeCell ref="A2:AB2"/>
  </mergeCells>
  <phoneticPr fontId="0" type="noConversion"/>
  <printOptions horizontalCentered="1"/>
  <pageMargins left="0" right="0" top="1" bottom="0.5" header="0.5" footer="0.5"/>
  <pageSetup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workbookViewId="0"/>
  </sheetViews>
  <sheetFormatPr defaultRowHeight="13" x14ac:dyDescent="0.3"/>
  <cols>
    <col min="1" max="1" width="6.81640625" customWidth="1"/>
    <col min="2" max="2" width="7.453125" customWidth="1"/>
    <col min="3" max="3" width="33.81640625" style="49" customWidth="1"/>
    <col min="4" max="4" width="12.1796875" customWidth="1"/>
    <col min="5" max="5" width="8.7265625" style="47" customWidth="1"/>
    <col min="6" max="6" width="9.26953125" customWidth="1"/>
    <col min="7" max="9" width="9.26953125" bestFit="1" customWidth="1"/>
    <col min="10" max="10" width="9.26953125" customWidth="1"/>
    <col min="11" max="15" width="9.26953125" bestFit="1" customWidth="1"/>
    <col min="16" max="16" width="15.453125" style="47" customWidth="1"/>
    <col min="17" max="17" width="9.26953125" style="47" bestFit="1" customWidth="1"/>
    <col min="18" max="18" width="13.81640625" style="47" customWidth="1"/>
  </cols>
  <sheetData>
    <row r="1" spans="1:19" ht="20" x14ac:dyDescent="0.4">
      <c r="J1" s="60" t="s">
        <v>142</v>
      </c>
    </row>
    <row r="2" spans="1:19" ht="17.5" x14ac:dyDescent="0.35">
      <c r="I2" s="108">
        <v>39895</v>
      </c>
      <c r="J2" s="109"/>
      <c r="K2" s="109"/>
    </row>
    <row r="4" spans="1:19" s="51" customFormat="1" ht="18" x14ac:dyDescent="0.4">
      <c r="A4" s="48" t="s">
        <v>141</v>
      </c>
      <c r="B4" s="48" t="s">
        <v>7</v>
      </c>
      <c r="C4" s="50"/>
      <c r="E4" s="48"/>
      <c r="F4" s="48">
        <v>1</v>
      </c>
      <c r="G4" s="48">
        <v>2</v>
      </c>
      <c r="H4" s="48">
        <v>3</v>
      </c>
      <c r="I4" s="48">
        <v>4</v>
      </c>
      <c r="J4" s="48">
        <v>5</v>
      </c>
      <c r="K4" s="48">
        <v>6</v>
      </c>
      <c r="L4" s="48">
        <v>7</v>
      </c>
      <c r="M4" s="48">
        <v>8</v>
      </c>
      <c r="N4" s="48">
        <v>9</v>
      </c>
      <c r="O4" s="48">
        <v>10</v>
      </c>
      <c r="P4" s="48" t="s">
        <v>137</v>
      </c>
      <c r="Q4" s="48" t="s">
        <v>138</v>
      </c>
      <c r="R4" s="48" t="s">
        <v>139</v>
      </c>
    </row>
    <row r="5" spans="1:19" s="51" customFormat="1" ht="18" x14ac:dyDescent="0.4">
      <c r="A5" s="48">
        <v>1</v>
      </c>
      <c r="B5" s="52">
        <v>9</v>
      </c>
      <c r="C5" s="53" t="s">
        <v>82</v>
      </c>
      <c r="D5" s="54">
        <v>12288</v>
      </c>
      <c r="E5" s="55" t="s">
        <v>55</v>
      </c>
      <c r="F5" s="61">
        <v>9.9</v>
      </c>
      <c r="G5" s="56">
        <v>9.9</v>
      </c>
      <c r="H5" s="56">
        <v>10.199999999999999</v>
      </c>
      <c r="I5" s="56">
        <v>9.3000000000000007</v>
      </c>
      <c r="J5" s="56">
        <v>10.5</v>
      </c>
      <c r="K5" s="56">
        <v>8.8000000000000007</v>
      </c>
      <c r="L5" s="56">
        <v>10</v>
      </c>
      <c r="M5" s="56">
        <v>9.4</v>
      </c>
      <c r="N5" s="56">
        <v>10.5</v>
      </c>
      <c r="O5" s="56">
        <v>10.4</v>
      </c>
      <c r="P5" s="50">
        <v>585</v>
      </c>
      <c r="Q5" s="56">
        <f t="shared" ref="Q5:Q17" si="0">SUM(F5:O5)</f>
        <v>98.9</v>
      </c>
      <c r="R5" s="57">
        <f t="shared" ref="R5:R17" si="1">P5+Q5</f>
        <v>683.9</v>
      </c>
      <c r="S5" s="48"/>
    </row>
    <row r="6" spans="1:19" s="51" customFormat="1" ht="18" x14ac:dyDescent="0.4">
      <c r="A6" s="48">
        <v>2</v>
      </c>
      <c r="B6" s="52">
        <v>24</v>
      </c>
      <c r="C6" s="53" t="s">
        <v>86</v>
      </c>
      <c r="D6" s="54">
        <v>17032</v>
      </c>
      <c r="E6" s="55" t="s">
        <v>55</v>
      </c>
      <c r="F6" s="61">
        <v>10.199999999999999</v>
      </c>
      <c r="G6" s="56">
        <v>10.7</v>
      </c>
      <c r="H6" s="56">
        <v>9.4</v>
      </c>
      <c r="I6" s="56">
        <v>8.1999999999999993</v>
      </c>
      <c r="J6" s="56">
        <v>9.8000000000000007</v>
      </c>
      <c r="K6" s="56">
        <v>9.6</v>
      </c>
      <c r="L6" s="56">
        <v>8.8000000000000007</v>
      </c>
      <c r="M6" s="56">
        <v>9.5</v>
      </c>
      <c r="N6" s="56">
        <v>7.7</v>
      </c>
      <c r="O6" s="56">
        <v>10.4</v>
      </c>
      <c r="P6" s="50">
        <v>585</v>
      </c>
      <c r="Q6" s="56">
        <f t="shared" si="0"/>
        <v>94.300000000000011</v>
      </c>
      <c r="R6" s="57">
        <f t="shared" si="1"/>
        <v>679.3</v>
      </c>
      <c r="S6" s="48"/>
    </row>
    <row r="7" spans="1:19" s="51" customFormat="1" ht="18" x14ac:dyDescent="0.4">
      <c r="A7" s="48">
        <v>3</v>
      </c>
      <c r="B7" s="52">
        <v>26</v>
      </c>
      <c r="C7" s="53" t="s">
        <v>88</v>
      </c>
      <c r="D7" s="54">
        <v>22939</v>
      </c>
      <c r="E7" s="55" t="s">
        <v>1</v>
      </c>
      <c r="F7" s="61">
        <v>10.199999999999999</v>
      </c>
      <c r="G7" s="56">
        <v>9.9</v>
      </c>
      <c r="H7" s="56">
        <v>10.8</v>
      </c>
      <c r="I7" s="56">
        <v>8.8000000000000007</v>
      </c>
      <c r="J7" s="56">
        <v>10</v>
      </c>
      <c r="K7" s="56">
        <v>10.7</v>
      </c>
      <c r="L7" s="56">
        <v>10</v>
      </c>
      <c r="M7" s="56">
        <v>9.4</v>
      </c>
      <c r="N7" s="56">
        <v>9.6999999999999993</v>
      </c>
      <c r="O7" s="56">
        <v>8.6</v>
      </c>
      <c r="P7" s="50">
        <v>576</v>
      </c>
      <c r="Q7" s="56">
        <f t="shared" si="0"/>
        <v>98.100000000000009</v>
      </c>
      <c r="R7" s="57">
        <f t="shared" si="1"/>
        <v>674.1</v>
      </c>
      <c r="S7" s="48"/>
    </row>
    <row r="8" spans="1:19" s="51" customFormat="1" ht="18" x14ac:dyDescent="0.4">
      <c r="A8" s="48">
        <v>4</v>
      </c>
      <c r="B8" s="52">
        <v>41</v>
      </c>
      <c r="C8" s="53" t="s">
        <v>93</v>
      </c>
      <c r="D8" s="55">
        <v>19926</v>
      </c>
      <c r="E8" s="55" t="s">
        <v>55</v>
      </c>
      <c r="F8" s="61">
        <v>8.4</v>
      </c>
      <c r="G8" s="56">
        <v>9.1</v>
      </c>
      <c r="H8" s="56">
        <v>8.3000000000000007</v>
      </c>
      <c r="I8" s="56">
        <v>7.9</v>
      </c>
      <c r="J8" s="56">
        <v>10.7</v>
      </c>
      <c r="K8" s="56">
        <v>9.5</v>
      </c>
      <c r="L8" s="56">
        <v>9.5</v>
      </c>
      <c r="M8" s="56">
        <v>9.8000000000000007</v>
      </c>
      <c r="N8" s="56">
        <v>10</v>
      </c>
      <c r="O8" s="56">
        <v>9.9</v>
      </c>
      <c r="P8" s="50">
        <v>579</v>
      </c>
      <c r="Q8" s="56">
        <f t="shared" si="0"/>
        <v>93.100000000000009</v>
      </c>
      <c r="R8" s="57">
        <f t="shared" si="1"/>
        <v>672.1</v>
      </c>
      <c r="S8" s="48"/>
    </row>
    <row r="9" spans="1:19" s="51" customFormat="1" ht="18" x14ac:dyDescent="0.4">
      <c r="A9" s="48">
        <v>5</v>
      </c>
      <c r="B9" s="52">
        <v>18</v>
      </c>
      <c r="C9" s="53" t="s">
        <v>143</v>
      </c>
      <c r="D9" s="55">
        <v>10627</v>
      </c>
      <c r="E9" s="55" t="s">
        <v>55</v>
      </c>
      <c r="F9" s="61">
        <v>9.3000000000000007</v>
      </c>
      <c r="G9" s="56">
        <v>9.1999999999999993</v>
      </c>
      <c r="H9" s="56">
        <v>9.8000000000000007</v>
      </c>
      <c r="I9" s="56">
        <v>9.8000000000000007</v>
      </c>
      <c r="J9" s="56">
        <v>9.4</v>
      </c>
      <c r="K9" s="56">
        <v>9.8000000000000007</v>
      </c>
      <c r="L9" s="56">
        <v>9.5</v>
      </c>
      <c r="M9" s="56">
        <v>9.6999999999999993</v>
      </c>
      <c r="N9" s="56">
        <v>10.1</v>
      </c>
      <c r="O9" s="56">
        <v>9.6</v>
      </c>
      <c r="P9" s="50">
        <v>575</v>
      </c>
      <c r="Q9" s="56">
        <f t="shared" si="0"/>
        <v>96.199999999999989</v>
      </c>
      <c r="R9" s="57">
        <f t="shared" si="1"/>
        <v>671.2</v>
      </c>
      <c r="S9" s="48"/>
    </row>
    <row r="10" spans="1:19" s="51" customFormat="1" ht="18" x14ac:dyDescent="0.4">
      <c r="A10" s="48">
        <v>6</v>
      </c>
      <c r="B10" s="52">
        <v>55</v>
      </c>
      <c r="C10" s="53" t="s">
        <v>97</v>
      </c>
      <c r="D10" s="55">
        <v>114231</v>
      </c>
      <c r="E10" s="55" t="s">
        <v>0</v>
      </c>
      <c r="F10" s="61">
        <v>10.5</v>
      </c>
      <c r="G10" s="56">
        <v>9.4</v>
      </c>
      <c r="H10" s="56">
        <v>10.199999999999999</v>
      </c>
      <c r="I10" s="56">
        <v>9.4</v>
      </c>
      <c r="J10" s="56">
        <v>9.6999999999999993</v>
      </c>
      <c r="K10" s="56">
        <v>8.6</v>
      </c>
      <c r="L10" s="56">
        <v>9.1</v>
      </c>
      <c r="M10" s="56">
        <v>10.5</v>
      </c>
      <c r="N10" s="56">
        <v>9.5</v>
      </c>
      <c r="O10" s="56">
        <v>8</v>
      </c>
      <c r="P10" s="50">
        <v>576</v>
      </c>
      <c r="Q10" s="56">
        <f t="shared" si="0"/>
        <v>94.9</v>
      </c>
      <c r="R10" s="57">
        <f t="shared" si="1"/>
        <v>670.9</v>
      </c>
      <c r="S10" s="48"/>
    </row>
    <row r="11" spans="1:19" s="51" customFormat="1" ht="18" x14ac:dyDescent="0.4">
      <c r="A11" s="48">
        <v>7</v>
      </c>
      <c r="B11" s="52">
        <v>29</v>
      </c>
      <c r="C11" s="53" t="s">
        <v>90</v>
      </c>
      <c r="D11" s="54">
        <v>19832</v>
      </c>
      <c r="E11" s="55" t="s">
        <v>1</v>
      </c>
      <c r="F11" s="61">
        <v>10.6</v>
      </c>
      <c r="G11" s="56">
        <v>9.9</v>
      </c>
      <c r="H11" s="56">
        <v>9.3000000000000007</v>
      </c>
      <c r="I11" s="56">
        <v>10.1</v>
      </c>
      <c r="J11" s="56">
        <v>8.5</v>
      </c>
      <c r="K11" s="56">
        <v>9.5</v>
      </c>
      <c r="L11" s="56">
        <v>9.3000000000000007</v>
      </c>
      <c r="M11" s="56">
        <v>9.9</v>
      </c>
      <c r="N11" s="56">
        <v>9</v>
      </c>
      <c r="O11" s="56">
        <v>10.3</v>
      </c>
      <c r="P11" s="50">
        <v>574</v>
      </c>
      <c r="Q11" s="56">
        <f t="shared" si="0"/>
        <v>96.4</v>
      </c>
      <c r="R11" s="57">
        <f t="shared" si="1"/>
        <v>670.4</v>
      </c>
      <c r="S11" s="48"/>
    </row>
    <row r="12" spans="1:19" s="51" customFormat="1" ht="18" x14ac:dyDescent="0.4">
      <c r="A12" s="48">
        <v>8</v>
      </c>
      <c r="B12" s="52">
        <v>37</v>
      </c>
      <c r="C12" s="53" t="s">
        <v>91</v>
      </c>
      <c r="D12" s="55">
        <v>11100</v>
      </c>
      <c r="E12" s="55" t="s">
        <v>55</v>
      </c>
      <c r="F12" s="61">
        <v>7.4</v>
      </c>
      <c r="G12" s="56">
        <v>5.9</v>
      </c>
      <c r="H12" s="56">
        <v>9.3000000000000007</v>
      </c>
      <c r="I12" s="56">
        <v>9.5</v>
      </c>
      <c r="J12" s="56">
        <v>10.3</v>
      </c>
      <c r="K12" s="56">
        <v>10</v>
      </c>
      <c r="L12" s="56">
        <v>10.8</v>
      </c>
      <c r="M12" s="56">
        <v>9.3000000000000007</v>
      </c>
      <c r="N12" s="56">
        <v>10</v>
      </c>
      <c r="O12" s="56">
        <v>8.1</v>
      </c>
      <c r="P12" s="50">
        <v>578</v>
      </c>
      <c r="Q12" s="56">
        <f t="shared" si="0"/>
        <v>90.6</v>
      </c>
      <c r="R12" s="57">
        <f t="shared" si="1"/>
        <v>668.6</v>
      </c>
      <c r="S12" s="48"/>
    </row>
    <row r="13" spans="1:19" s="51" customFormat="1" ht="18" x14ac:dyDescent="0.4">
      <c r="A13" s="48">
        <v>9</v>
      </c>
      <c r="B13" s="52">
        <v>38</v>
      </c>
      <c r="C13" s="53" t="s">
        <v>92</v>
      </c>
      <c r="D13" s="54">
        <v>28546</v>
      </c>
      <c r="E13" s="55" t="s">
        <v>0</v>
      </c>
      <c r="F13" s="61">
        <v>10</v>
      </c>
      <c r="G13" s="56">
        <v>9.5</v>
      </c>
      <c r="H13" s="56">
        <v>8.4</v>
      </c>
      <c r="I13" s="56">
        <v>8.6</v>
      </c>
      <c r="J13" s="56">
        <v>9.3000000000000007</v>
      </c>
      <c r="K13" s="56">
        <v>10.3</v>
      </c>
      <c r="L13" s="56">
        <v>10.1</v>
      </c>
      <c r="M13" s="56">
        <v>9</v>
      </c>
      <c r="N13" s="56">
        <v>10.6</v>
      </c>
      <c r="O13" s="56">
        <v>10.1</v>
      </c>
      <c r="P13" s="50">
        <v>570</v>
      </c>
      <c r="Q13" s="56">
        <f t="shared" si="0"/>
        <v>95.899999999999977</v>
      </c>
      <c r="R13" s="57">
        <f t="shared" si="1"/>
        <v>665.9</v>
      </c>
      <c r="S13" s="48"/>
    </row>
    <row r="14" spans="1:19" s="51" customFormat="1" ht="18" x14ac:dyDescent="0.4">
      <c r="A14" s="48">
        <v>10</v>
      </c>
      <c r="B14" s="52">
        <v>66</v>
      </c>
      <c r="C14" s="53" t="s">
        <v>98</v>
      </c>
      <c r="D14" s="54">
        <v>15396</v>
      </c>
      <c r="E14" s="55" t="s">
        <v>1</v>
      </c>
      <c r="F14" s="61">
        <v>9</v>
      </c>
      <c r="G14" s="56">
        <v>8.1999999999999993</v>
      </c>
      <c r="H14" s="56">
        <v>8.3000000000000007</v>
      </c>
      <c r="I14" s="56">
        <v>9.9</v>
      </c>
      <c r="J14" s="56">
        <v>9.9</v>
      </c>
      <c r="K14" s="56">
        <v>9.8000000000000007</v>
      </c>
      <c r="L14" s="56">
        <v>10</v>
      </c>
      <c r="M14" s="56">
        <v>9.8000000000000007</v>
      </c>
      <c r="N14" s="56">
        <v>8.6</v>
      </c>
      <c r="O14" s="56">
        <v>10.1</v>
      </c>
      <c r="P14" s="50">
        <v>569</v>
      </c>
      <c r="Q14" s="56">
        <f t="shared" si="0"/>
        <v>93.59999999999998</v>
      </c>
      <c r="R14" s="57">
        <f t="shared" si="1"/>
        <v>662.6</v>
      </c>
      <c r="S14" s="48"/>
    </row>
    <row r="15" spans="1:19" s="51" customFormat="1" ht="18" x14ac:dyDescent="0.4">
      <c r="A15" s="48">
        <v>11</v>
      </c>
      <c r="B15" s="52">
        <v>28</v>
      </c>
      <c r="C15" s="53" t="s">
        <v>89</v>
      </c>
      <c r="D15" s="55">
        <v>111950</v>
      </c>
      <c r="E15" s="55" t="s">
        <v>1</v>
      </c>
      <c r="F15" s="61">
        <v>8.8000000000000007</v>
      </c>
      <c r="G15" s="56">
        <v>8.9</v>
      </c>
      <c r="H15" s="56">
        <v>9.9</v>
      </c>
      <c r="I15" s="56">
        <v>8.3000000000000007</v>
      </c>
      <c r="J15" s="56">
        <v>10</v>
      </c>
      <c r="K15" s="56">
        <v>7.6</v>
      </c>
      <c r="L15" s="56">
        <v>7.9</v>
      </c>
      <c r="M15" s="56">
        <v>9.8000000000000007</v>
      </c>
      <c r="N15" s="56">
        <v>9.6</v>
      </c>
      <c r="O15" s="56">
        <v>9.1999999999999993</v>
      </c>
      <c r="P15" s="50">
        <v>572</v>
      </c>
      <c r="Q15" s="56">
        <f t="shared" si="0"/>
        <v>90</v>
      </c>
      <c r="R15" s="57">
        <f t="shared" si="1"/>
        <v>662</v>
      </c>
      <c r="S15" s="48"/>
    </row>
    <row r="16" spans="1:19" s="51" customFormat="1" ht="18" x14ac:dyDescent="0.4">
      <c r="A16" s="48">
        <v>12</v>
      </c>
      <c r="B16" s="52">
        <v>42</v>
      </c>
      <c r="C16" s="53" t="s">
        <v>94</v>
      </c>
      <c r="D16" s="55">
        <v>25531</v>
      </c>
      <c r="E16" s="55" t="s">
        <v>1</v>
      </c>
      <c r="F16" s="61">
        <v>7.4</v>
      </c>
      <c r="G16" s="56">
        <v>10</v>
      </c>
      <c r="H16" s="56">
        <v>8.6999999999999993</v>
      </c>
      <c r="I16" s="56">
        <v>8.4</v>
      </c>
      <c r="J16" s="56">
        <v>10.1</v>
      </c>
      <c r="K16" s="56">
        <v>10.1</v>
      </c>
      <c r="L16" s="56">
        <v>9.6</v>
      </c>
      <c r="M16" s="56">
        <v>9.8000000000000007</v>
      </c>
      <c r="N16" s="56">
        <v>8.5</v>
      </c>
      <c r="O16" s="56">
        <v>10.4</v>
      </c>
      <c r="P16" s="50">
        <v>567</v>
      </c>
      <c r="Q16" s="56">
        <f t="shared" si="0"/>
        <v>93</v>
      </c>
      <c r="R16" s="57">
        <f t="shared" si="1"/>
        <v>660</v>
      </c>
      <c r="S16" s="48"/>
    </row>
    <row r="17" spans="1:21" s="51" customFormat="1" ht="18" x14ac:dyDescent="0.4">
      <c r="A17" s="48">
        <v>13</v>
      </c>
      <c r="B17" s="52">
        <v>83</v>
      </c>
      <c r="C17" s="53" t="s">
        <v>99</v>
      </c>
      <c r="D17" s="55">
        <v>31130</v>
      </c>
      <c r="E17" s="55" t="s">
        <v>0</v>
      </c>
      <c r="F17" s="61">
        <v>8.5</v>
      </c>
      <c r="G17" s="56">
        <v>10.199999999999999</v>
      </c>
      <c r="H17" s="56">
        <v>10.199999999999999</v>
      </c>
      <c r="I17" s="56">
        <v>8.8000000000000007</v>
      </c>
      <c r="J17" s="56">
        <v>9.1</v>
      </c>
      <c r="K17" s="56">
        <v>9.8000000000000007</v>
      </c>
      <c r="L17" s="56">
        <v>8.9</v>
      </c>
      <c r="M17" s="56">
        <v>9.5</v>
      </c>
      <c r="N17" s="56">
        <v>9.1</v>
      </c>
      <c r="O17" s="56">
        <v>9.6</v>
      </c>
      <c r="P17" s="50">
        <v>563</v>
      </c>
      <c r="Q17" s="56">
        <f t="shared" si="0"/>
        <v>93.7</v>
      </c>
      <c r="R17" s="57">
        <f t="shared" si="1"/>
        <v>656.7</v>
      </c>
      <c r="S17" s="48"/>
    </row>
    <row r="18" spans="1:21" ht="15.5" x14ac:dyDescent="0.35">
      <c r="A18" s="1"/>
      <c r="B18" s="29"/>
      <c r="C18" s="24"/>
      <c r="D18" s="32"/>
      <c r="E18" s="30"/>
      <c r="F18" s="2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</row>
    <row r="19" spans="1:21" ht="15.5" x14ac:dyDescent="0.35">
      <c r="A19" s="1"/>
      <c r="B19" s="29"/>
      <c r="C19" s="24"/>
      <c r="D19" s="30"/>
      <c r="E19" s="30"/>
      <c r="F19" s="2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</row>
    <row r="31" spans="1:21" ht="20" x14ac:dyDescent="0.4">
      <c r="K31" s="60" t="s">
        <v>151</v>
      </c>
    </row>
    <row r="32" spans="1:21" ht="17.5" x14ac:dyDescent="0.35">
      <c r="J32" s="108">
        <v>39896</v>
      </c>
      <c r="K32" s="109"/>
      <c r="L32" s="109"/>
    </row>
    <row r="34" spans="1:18" ht="17.5" x14ac:dyDescent="0.35">
      <c r="A34" s="48" t="s">
        <v>141</v>
      </c>
      <c r="F34" s="48">
        <v>1</v>
      </c>
      <c r="G34" s="48">
        <v>2</v>
      </c>
      <c r="H34" s="48">
        <v>3</v>
      </c>
      <c r="I34" s="48">
        <v>4</v>
      </c>
      <c r="J34" s="48">
        <v>5</v>
      </c>
      <c r="K34" s="48">
        <v>6</v>
      </c>
      <c r="L34" s="48">
        <v>7</v>
      </c>
      <c r="M34" s="48">
        <v>8</v>
      </c>
      <c r="N34" s="48">
        <v>9</v>
      </c>
      <c r="O34" s="48">
        <v>10</v>
      </c>
      <c r="P34" s="48" t="s">
        <v>137</v>
      </c>
      <c r="Q34" s="48" t="s">
        <v>138</v>
      </c>
      <c r="R34" s="48" t="s">
        <v>139</v>
      </c>
    </row>
    <row r="35" spans="1:18" s="78" customFormat="1" ht="20" x14ac:dyDescent="0.4">
      <c r="A35" s="60">
        <v>1</v>
      </c>
      <c r="B35" s="74">
        <v>9</v>
      </c>
      <c r="C35" s="75" t="s">
        <v>82</v>
      </c>
      <c r="D35" s="76">
        <v>12288</v>
      </c>
      <c r="E35" s="77" t="s">
        <v>55</v>
      </c>
      <c r="F35" s="82">
        <v>9.9</v>
      </c>
      <c r="G35" s="82">
        <v>9.5</v>
      </c>
      <c r="H35" s="82">
        <v>10</v>
      </c>
      <c r="I35" s="82">
        <v>10.1</v>
      </c>
      <c r="J35" s="82">
        <v>8.3000000000000007</v>
      </c>
      <c r="K35" s="82">
        <v>10.7</v>
      </c>
      <c r="L35" s="82">
        <v>9.6999999999999993</v>
      </c>
      <c r="M35" s="82">
        <v>9.5</v>
      </c>
      <c r="N35" s="82">
        <v>10.6</v>
      </c>
      <c r="O35" s="82">
        <v>9.5</v>
      </c>
      <c r="P35" s="73">
        <v>582</v>
      </c>
      <c r="Q35" s="79">
        <f t="shared" ref="Q35:Q47" si="2">SUM(F35:O35)</f>
        <v>97.8</v>
      </c>
      <c r="R35" s="81">
        <f t="shared" ref="R35:R47" si="3">P35+Q35</f>
        <v>679.8</v>
      </c>
    </row>
    <row r="36" spans="1:18" s="78" customFormat="1" ht="20" x14ac:dyDescent="0.4">
      <c r="A36" s="60">
        <v>2</v>
      </c>
      <c r="B36" s="74">
        <v>49</v>
      </c>
      <c r="C36" s="75" t="s">
        <v>95</v>
      </c>
      <c r="D36" s="76">
        <v>18171</v>
      </c>
      <c r="E36" s="77" t="s">
        <v>55</v>
      </c>
      <c r="F36" s="82">
        <v>10</v>
      </c>
      <c r="G36" s="82">
        <v>8.9</v>
      </c>
      <c r="H36" s="82">
        <v>9.5</v>
      </c>
      <c r="I36" s="82">
        <v>10.3</v>
      </c>
      <c r="J36" s="82">
        <v>8.6999999999999993</v>
      </c>
      <c r="K36" s="82">
        <v>10.8</v>
      </c>
      <c r="L36" s="82">
        <v>9.5</v>
      </c>
      <c r="M36" s="82">
        <v>10.7</v>
      </c>
      <c r="N36" s="82">
        <v>10.1</v>
      </c>
      <c r="O36" s="82">
        <v>10.199999999999999</v>
      </c>
      <c r="P36" s="73">
        <v>579</v>
      </c>
      <c r="Q36" s="79">
        <f t="shared" si="2"/>
        <v>98.7</v>
      </c>
      <c r="R36" s="81">
        <f t="shared" si="3"/>
        <v>677.7</v>
      </c>
    </row>
    <row r="37" spans="1:18" s="78" customFormat="1" ht="20" x14ac:dyDescent="0.4">
      <c r="A37" s="60">
        <v>3</v>
      </c>
      <c r="B37" s="74">
        <v>29</v>
      </c>
      <c r="C37" s="75" t="s">
        <v>90</v>
      </c>
      <c r="D37" s="76">
        <v>19832</v>
      </c>
      <c r="E37" s="77" t="s">
        <v>1</v>
      </c>
      <c r="F37" s="82">
        <v>9.5</v>
      </c>
      <c r="G37" s="82">
        <v>10</v>
      </c>
      <c r="H37" s="82">
        <v>10.6</v>
      </c>
      <c r="I37" s="82">
        <v>10.1</v>
      </c>
      <c r="J37" s="82">
        <v>8.1999999999999993</v>
      </c>
      <c r="K37" s="82">
        <v>9.6999999999999993</v>
      </c>
      <c r="L37" s="82">
        <v>10.199999999999999</v>
      </c>
      <c r="M37" s="82">
        <v>10.4</v>
      </c>
      <c r="N37" s="82">
        <v>10.5</v>
      </c>
      <c r="O37" s="82">
        <v>10.3</v>
      </c>
      <c r="P37" s="73">
        <v>578</v>
      </c>
      <c r="Q37" s="79">
        <f t="shared" si="2"/>
        <v>99.500000000000014</v>
      </c>
      <c r="R37" s="81">
        <f t="shared" si="3"/>
        <v>677.5</v>
      </c>
    </row>
    <row r="38" spans="1:18" s="78" customFormat="1" ht="20" x14ac:dyDescent="0.4">
      <c r="A38" s="60">
        <v>4</v>
      </c>
      <c r="B38" s="74">
        <v>24</v>
      </c>
      <c r="C38" s="75" t="s">
        <v>86</v>
      </c>
      <c r="D38" s="76">
        <v>17032</v>
      </c>
      <c r="E38" s="77" t="s">
        <v>55</v>
      </c>
      <c r="F38" s="82">
        <v>8.5</v>
      </c>
      <c r="G38" s="82">
        <v>8.6999999999999993</v>
      </c>
      <c r="H38" s="82">
        <v>9.3000000000000007</v>
      </c>
      <c r="I38" s="82">
        <v>10.1</v>
      </c>
      <c r="J38" s="82">
        <v>10.199999999999999</v>
      </c>
      <c r="K38" s="82">
        <v>9.9</v>
      </c>
      <c r="L38" s="82">
        <v>9.6</v>
      </c>
      <c r="M38" s="82">
        <v>10.199999999999999</v>
      </c>
      <c r="N38" s="82">
        <v>10.6</v>
      </c>
      <c r="O38" s="82">
        <v>9.8000000000000007</v>
      </c>
      <c r="P38" s="73">
        <v>578</v>
      </c>
      <c r="Q38" s="79">
        <f t="shared" si="2"/>
        <v>96.899999999999991</v>
      </c>
      <c r="R38" s="81">
        <f t="shared" si="3"/>
        <v>674.9</v>
      </c>
    </row>
    <row r="39" spans="1:18" s="78" customFormat="1" ht="20" x14ac:dyDescent="0.4">
      <c r="A39" s="60">
        <v>5</v>
      </c>
      <c r="B39" s="74">
        <v>26</v>
      </c>
      <c r="C39" s="75" t="s">
        <v>88</v>
      </c>
      <c r="D39" s="76">
        <v>22939</v>
      </c>
      <c r="E39" s="77" t="s">
        <v>1</v>
      </c>
      <c r="F39" s="82">
        <v>9.6</v>
      </c>
      <c r="G39" s="82">
        <v>8.8000000000000007</v>
      </c>
      <c r="H39" s="82">
        <v>9.5</v>
      </c>
      <c r="I39" s="82">
        <v>9</v>
      </c>
      <c r="J39" s="82">
        <v>8.8000000000000007</v>
      </c>
      <c r="K39" s="82">
        <v>10.7</v>
      </c>
      <c r="L39" s="82">
        <v>10.4</v>
      </c>
      <c r="M39" s="82">
        <v>7.6</v>
      </c>
      <c r="N39" s="82">
        <v>10.1</v>
      </c>
      <c r="O39" s="82">
        <v>10.7</v>
      </c>
      <c r="P39" s="73">
        <v>577</v>
      </c>
      <c r="Q39" s="79">
        <f t="shared" si="2"/>
        <v>95.2</v>
      </c>
      <c r="R39" s="81">
        <f t="shared" si="3"/>
        <v>672.2</v>
      </c>
    </row>
    <row r="40" spans="1:18" s="78" customFormat="1" ht="20" x14ac:dyDescent="0.4">
      <c r="A40" s="60">
        <v>6</v>
      </c>
      <c r="B40" s="74">
        <v>38</v>
      </c>
      <c r="C40" s="75" t="s">
        <v>92</v>
      </c>
      <c r="D40" s="76">
        <v>28546</v>
      </c>
      <c r="E40" s="77" t="s">
        <v>0</v>
      </c>
      <c r="F40" s="82">
        <v>9.3000000000000007</v>
      </c>
      <c r="G40" s="82">
        <v>10.3</v>
      </c>
      <c r="H40" s="82">
        <v>9.3000000000000007</v>
      </c>
      <c r="I40" s="82">
        <v>10.1</v>
      </c>
      <c r="J40" s="82">
        <v>9.9</v>
      </c>
      <c r="K40" s="82">
        <v>9.8000000000000007</v>
      </c>
      <c r="L40" s="82">
        <v>10.4</v>
      </c>
      <c r="M40" s="82">
        <v>8.9</v>
      </c>
      <c r="N40" s="82">
        <v>9.6</v>
      </c>
      <c r="O40" s="82">
        <v>10</v>
      </c>
      <c r="P40" s="73">
        <v>574</v>
      </c>
      <c r="Q40" s="79">
        <f t="shared" si="2"/>
        <v>97.600000000000009</v>
      </c>
      <c r="R40" s="81">
        <f t="shared" si="3"/>
        <v>671.6</v>
      </c>
    </row>
    <row r="41" spans="1:18" s="78" customFormat="1" ht="20" x14ac:dyDescent="0.4">
      <c r="A41" s="60">
        <v>7</v>
      </c>
      <c r="B41" s="74">
        <v>18</v>
      </c>
      <c r="C41" s="75" t="s">
        <v>143</v>
      </c>
      <c r="D41" s="80">
        <v>10627</v>
      </c>
      <c r="E41" s="77" t="s">
        <v>55</v>
      </c>
      <c r="F41" s="82">
        <v>9.5</v>
      </c>
      <c r="G41" s="82">
        <v>9.9</v>
      </c>
      <c r="H41" s="82">
        <v>8.8000000000000007</v>
      </c>
      <c r="I41" s="82">
        <v>10.1</v>
      </c>
      <c r="J41" s="82">
        <v>10.199999999999999</v>
      </c>
      <c r="K41" s="82">
        <v>9.5</v>
      </c>
      <c r="L41" s="82">
        <v>9.6</v>
      </c>
      <c r="M41" s="82">
        <v>7.7</v>
      </c>
      <c r="N41" s="82">
        <v>9.1999999999999993</v>
      </c>
      <c r="O41" s="82">
        <v>9.6</v>
      </c>
      <c r="P41" s="73">
        <v>572</v>
      </c>
      <c r="Q41" s="79">
        <f t="shared" si="2"/>
        <v>94.1</v>
      </c>
      <c r="R41" s="81">
        <f t="shared" si="3"/>
        <v>666.1</v>
      </c>
    </row>
    <row r="42" spans="1:18" s="78" customFormat="1" ht="20" x14ac:dyDescent="0.4">
      <c r="A42" s="60">
        <v>9</v>
      </c>
      <c r="B42" s="74">
        <v>42</v>
      </c>
      <c r="C42" s="75" t="s">
        <v>94</v>
      </c>
      <c r="D42" s="80">
        <v>25531</v>
      </c>
      <c r="E42" s="77" t="s">
        <v>1</v>
      </c>
      <c r="F42" s="82">
        <v>8.1999999999999993</v>
      </c>
      <c r="G42" s="82">
        <v>10.8</v>
      </c>
      <c r="H42" s="82">
        <v>9.9</v>
      </c>
      <c r="I42" s="82">
        <v>9.6</v>
      </c>
      <c r="J42" s="82">
        <v>10.4</v>
      </c>
      <c r="K42" s="82">
        <v>8.6999999999999993</v>
      </c>
      <c r="L42" s="82">
        <v>9.1</v>
      </c>
      <c r="M42" s="82">
        <v>9.1999999999999993</v>
      </c>
      <c r="N42" s="82">
        <v>9.1999999999999993</v>
      </c>
      <c r="O42" s="82">
        <v>9.4</v>
      </c>
      <c r="P42" s="73">
        <v>570</v>
      </c>
      <c r="Q42" s="79">
        <f t="shared" si="2"/>
        <v>94.5</v>
      </c>
      <c r="R42" s="81">
        <f t="shared" si="3"/>
        <v>664.5</v>
      </c>
    </row>
    <row r="43" spans="1:18" s="78" customFormat="1" ht="20" x14ac:dyDescent="0.4">
      <c r="A43" s="60">
        <v>8</v>
      </c>
      <c r="B43" s="74">
        <v>16</v>
      </c>
      <c r="C43" s="75" t="s">
        <v>83</v>
      </c>
      <c r="D43" s="80">
        <v>12209</v>
      </c>
      <c r="E43" s="77" t="s">
        <v>55</v>
      </c>
      <c r="F43" s="82">
        <v>7.6</v>
      </c>
      <c r="G43" s="82">
        <v>9.8000000000000007</v>
      </c>
      <c r="H43" s="82">
        <v>9.6</v>
      </c>
      <c r="I43" s="82">
        <v>8.4</v>
      </c>
      <c r="J43" s="82">
        <v>10.7</v>
      </c>
      <c r="K43" s="82">
        <v>10.7</v>
      </c>
      <c r="L43" s="82">
        <v>8.5</v>
      </c>
      <c r="M43" s="82">
        <v>8.8000000000000007</v>
      </c>
      <c r="N43" s="82">
        <v>9.4</v>
      </c>
      <c r="O43" s="82">
        <v>8.1999999999999993</v>
      </c>
      <c r="P43" s="73">
        <v>572</v>
      </c>
      <c r="Q43" s="79">
        <f t="shared" si="2"/>
        <v>91.7</v>
      </c>
      <c r="R43" s="81">
        <f t="shared" si="3"/>
        <v>663.7</v>
      </c>
    </row>
    <row r="44" spans="1:18" s="78" customFormat="1" ht="20" x14ac:dyDescent="0.4">
      <c r="A44" s="60">
        <v>10</v>
      </c>
      <c r="B44" s="74">
        <v>23</v>
      </c>
      <c r="C44" s="75" t="s">
        <v>85</v>
      </c>
      <c r="D44" s="76">
        <v>28708</v>
      </c>
      <c r="E44" s="77" t="s">
        <v>1</v>
      </c>
      <c r="F44" s="82">
        <v>8.5</v>
      </c>
      <c r="G44" s="82">
        <v>9.5</v>
      </c>
      <c r="H44" s="82">
        <v>9.3000000000000007</v>
      </c>
      <c r="I44" s="82">
        <v>10.199999999999999</v>
      </c>
      <c r="J44" s="82">
        <v>8.1</v>
      </c>
      <c r="K44" s="82">
        <v>9.9</v>
      </c>
      <c r="L44" s="82">
        <v>8.1999999999999993</v>
      </c>
      <c r="M44" s="82">
        <v>10.4</v>
      </c>
      <c r="N44" s="82">
        <v>10.3</v>
      </c>
      <c r="O44" s="82">
        <v>8.6</v>
      </c>
      <c r="P44" s="73">
        <v>569</v>
      </c>
      <c r="Q44" s="79">
        <f t="shared" si="2"/>
        <v>93</v>
      </c>
      <c r="R44" s="81">
        <f t="shared" si="3"/>
        <v>662</v>
      </c>
    </row>
    <row r="45" spans="1:18" s="78" customFormat="1" ht="20" x14ac:dyDescent="0.4">
      <c r="A45" s="60">
        <v>12</v>
      </c>
      <c r="B45" s="74">
        <v>66</v>
      </c>
      <c r="C45" s="75" t="s">
        <v>98</v>
      </c>
      <c r="D45" s="76">
        <v>15396</v>
      </c>
      <c r="E45" s="77" t="s">
        <v>1</v>
      </c>
      <c r="F45" s="82">
        <v>9.8000000000000007</v>
      </c>
      <c r="G45" s="82">
        <v>8.9</v>
      </c>
      <c r="H45" s="82">
        <v>10.7</v>
      </c>
      <c r="I45" s="82">
        <v>9.3000000000000007</v>
      </c>
      <c r="J45" s="82">
        <v>10.9</v>
      </c>
      <c r="K45" s="82">
        <v>8.9</v>
      </c>
      <c r="L45" s="82">
        <v>9.4</v>
      </c>
      <c r="M45" s="82">
        <v>10.1</v>
      </c>
      <c r="N45" s="82">
        <v>9.4</v>
      </c>
      <c r="O45" s="82">
        <v>9</v>
      </c>
      <c r="P45" s="73">
        <v>564</v>
      </c>
      <c r="Q45" s="79">
        <f t="shared" si="2"/>
        <v>96.4</v>
      </c>
      <c r="R45" s="81">
        <f t="shared" si="3"/>
        <v>660.4</v>
      </c>
    </row>
    <row r="46" spans="1:18" s="78" customFormat="1" ht="20" x14ac:dyDescent="0.4">
      <c r="A46" s="60">
        <v>11</v>
      </c>
      <c r="B46" s="74">
        <v>83</v>
      </c>
      <c r="C46" s="75" t="s">
        <v>99</v>
      </c>
      <c r="D46" s="80">
        <v>31130</v>
      </c>
      <c r="E46" s="77" t="s">
        <v>0</v>
      </c>
      <c r="F46" s="82">
        <v>10.9</v>
      </c>
      <c r="G46" s="82">
        <v>8.9</v>
      </c>
      <c r="H46" s="82">
        <v>7.5</v>
      </c>
      <c r="I46" s="82">
        <v>8.6</v>
      </c>
      <c r="J46" s="82">
        <v>9.1</v>
      </c>
      <c r="K46" s="82">
        <v>8.3000000000000007</v>
      </c>
      <c r="L46" s="82">
        <v>8.8000000000000007</v>
      </c>
      <c r="M46" s="82">
        <v>9.8000000000000007</v>
      </c>
      <c r="N46" s="82">
        <v>10.8</v>
      </c>
      <c r="O46" s="82">
        <v>9.8000000000000007</v>
      </c>
      <c r="P46" s="73">
        <v>564</v>
      </c>
      <c r="Q46" s="79">
        <f t="shared" si="2"/>
        <v>92.499999999999986</v>
      </c>
      <c r="R46" s="81">
        <f t="shared" si="3"/>
        <v>656.5</v>
      </c>
    </row>
    <row r="47" spans="1:18" s="78" customFormat="1" ht="20" x14ac:dyDescent="0.4">
      <c r="A47" s="60">
        <v>13</v>
      </c>
      <c r="B47" s="74">
        <v>55</v>
      </c>
      <c r="C47" s="75" t="s">
        <v>97</v>
      </c>
      <c r="D47" s="80">
        <v>114231</v>
      </c>
      <c r="E47" s="77" t="s">
        <v>0</v>
      </c>
      <c r="F47" s="82">
        <v>10.1</v>
      </c>
      <c r="G47" s="82">
        <v>10.199999999999999</v>
      </c>
      <c r="H47" s="82">
        <v>7.4</v>
      </c>
      <c r="I47" s="82">
        <v>7.8</v>
      </c>
      <c r="J47" s="82">
        <v>9.1</v>
      </c>
      <c r="K47" s="82">
        <v>8</v>
      </c>
      <c r="L47" s="82">
        <v>10.1</v>
      </c>
      <c r="M47" s="82">
        <v>9.6999999999999993</v>
      </c>
      <c r="N47" s="82">
        <v>9.4</v>
      </c>
      <c r="O47" s="82">
        <v>10</v>
      </c>
      <c r="P47" s="73">
        <v>562</v>
      </c>
      <c r="Q47" s="79">
        <f t="shared" si="2"/>
        <v>91.8</v>
      </c>
      <c r="R47" s="81">
        <f t="shared" si="3"/>
        <v>653.79999999999995</v>
      </c>
    </row>
    <row r="48" spans="1:18" x14ac:dyDescent="0.3">
      <c r="B48" s="29"/>
      <c r="C48" s="24"/>
      <c r="D48" s="30"/>
      <c r="E48" s="24"/>
    </row>
    <row r="52" spans="2:5" x14ac:dyDescent="0.3">
      <c r="B52" s="29"/>
      <c r="C52" s="24"/>
      <c r="D52" s="30"/>
      <c r="E52" s="24"/>
    </row>
    <row r="53" spans="2:5" x14ac:dyDescent="0.3">
      <c r="B53" s="29"/>
      <c r="C53" s="24"/>
      <c r="D53" s="30"/>
      <c r="E53" s="24"/>
    </row>
    <row r="54" spans="2:5" x14ac:dyDescent="0.3">
      <c r="B54" s="29"/>
      <c r="C54" s="24"/>
      <c r="D54" s="30"/>
      <c r="E54" s="24"/>
    </row>
  </sheetData>
  <mergeCells count="2">
    <mergeCell ref="I2:K2"/>
    <mergeCell ref="J32:L32"/>
  </mergeCells>
  <phoneticPr fontId="12" type="noConversion"/>
  <conditionalFormatting sqref="G5:L19 N5:N19 S5:S19 O18:R19 Q5:R17">
    <cfRule type="cellIs" dxfId="8" priority="1" stopIfTrue="1" operator="equal">
      <formula>100</formula>
    </cfRule>
  </conditionalFormatting>
  <pageMargins left="0.25" right="0" top="0.25" bottom="0.5" header="0.5" footer="0.5"/>
  <pageSetup scale="65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workbookViewId="0"/>
  </sheetViews>
  <sheetFormatPr defaultRowHeight="15.5" x14ac:dyDescent="0.35"/>
  <cols>
    <col min="1" max="1" width="5.26953125" customWidth="1"/>
    <col min="2" max="2" width="5.1796875" bestFit="1" customWidth="1"/>
    <col min="3" max="3" width="19" bestFit="1" customWidth="1"/>
    <col min="4" max="4" width="11.54296875" customWidth="1"/>
    <col min="5" max="5" width="5.1796875" bestFit="1" customWidth="1"/>
    <col min="6" max="6" width="4.81640625" style="1" customWidth="1"/>
    <col min="7" max="7" width="5.26953125" style="1" customWidth="1"/>
    <col min="8" max="8" width="5" style="1" customWidth="1"/>
    <col min="9" max="9" width="4.81640625" style="1" customWidth="1"/>
    <col min="10" max="10" width="4.54296875" style="1" customWidth="1"/>
    <col min="11" max="11" width="5.453125" style="1" customWidth="1"/>
    <col min="12" max="16" width="5.1796875" style="1" customWidth="1"/>
    <col min="17" max="17" width="5.7265625" style="1" customWidth="1"/>
    <col min="18" max="19" width="5.1796875" style="1" customWidth="1"/>
    <col min="20" max="22" width="6.7265625" style="1" customWidth="1"/>
    <col min="23" max="23" width="8.26953125" style="1" bestFit="1" customWidth="1"/>
  </cols>
  <sheetData>
    <row r="1" spans="1:32" ht="20" x14ac:dyDescent="0.4">
      <c r="A1" s="6" t="s">
        <v>37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1"/>
      <c r="Y1" s="1"/>
      <c r="Z1" s="1"/>
      <c r="AA1" s="1"/>
      <c r="AB1" s="1"/>
      <c r="AC1" s="1"/>
      <c r="AD1" s="1"/>
      <c r="AE1" s="1"/>
      <c r="AF1" s="1"/>
    </row>
    <row r="2" spans="1:32" ht="20" x14ac:dyDescent="0.4">
      <c r="A2" s="6" t="s">
        <v>38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1"/>
      <c r="Y3" s="1"/>
      <c r="Z3" s="1"/>
      <c r="AA3" s="1"/>
      <c r="AB3" s="1"/>
      <c r="AC3" s="1"/>
      <c r="AD3" s="1"/>
      <c r="AE3" s="1"/>
      <c r="AF3" s="1"/>
    </row>
    <row r="4" spans="1:32" ht="18" x14ac:dyDescent="0.4">
      <c r="A4" s="7" t="s">
        <v>33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1"/>
      <c r="Y4" s="1"/>
      <c r="Z4" s="1"/>
      <c r="AA4" s="1"/>
      <c r="AB4" s="1"/>
      <c r="AC4" s="1"/>
      <c r="AD4" s="1"/>
      <c r="AE4" s="1"/>
      <c r="AF4" s="1"/>
    </row>
    <row r="5" spans="1:32" ht="18" x14ac:dyDescent="0.4">
      <c r="A5" s="7" t="s">
        <v>39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1"/>
      <c r="Y5" s="1"/>
      <c r="Z5" s="1"/>
      <c r="AA5" s="1"/>
      <c r="AB5" s="1"/>
      <c r="AC5" s="1"/>
      <c r="AD5" s="1"/>
      <c r="AE5" s="1"/>
      <c r="AF5" s="1"/>
    </row>
    <row r="6" spans="1:32" ht="18" x14ac:dyDescent="0.4">
      <c r="A6" s="7"/>
      <c r="B6" s="7"/>
      <c r="C6" s="7"/>
      <c r="D6" s="7"/>
      <c r="E6" s="7"/>
    </row>
    <row r="7" spans="1:32" s="3" customFormat="1" x14ac:dyDescent="0.35">
      <c r="A7" s="12" t="s">
        <v>10</v>
      </c>
      <c r="B7" s="12"/>
      <c r="C7" s="12"/>
      <c r="D7" s="12" t="s">
        <v>152</v>
      </c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W7" s="16"/>
    </row>
    <row r="8" spans="1:32" s="3" customFormat="1" x14ac:dyDescent="0.35">
      <c r="A8" s="12" t="s">
        <v>11</v>
      </c>
      <c r="B8" s="12"/>
      <c r="C8" s="12"/>
      <c r="D8" s="12" t="s">
        <v>153</v>
      </c>
      <c r="E8" s="12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W8" s="16"/>
    </row>
    <row r="9" spans="1:32" s="3" customFormat="1" x14ac:dyDescent="0.35">
      <c r="A9" s="12" t="s">
        <v>12</v>
      </c>
      <c r="B9" s="12"/>
      <c r="C9" s="12"/>
      <c r="D9" s="12" t="s">
        <v>154</v>
      </c>
      <c r="E9" s="12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W9" s="16"/>
    </row>
    <row r="10" spans="1:32" s="3" customFormat="1" x14ac:dyDescent="0.35">
      <c r="A10" s="12"/>
      <c r="B10" s="12"/>
      <c r="C10" s="12"/>
      <c r="D10" s="12"/>
      <c r="E10" s="1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W10" s="16"/>
    </row>
    <row r="11" spans="1:32" s="3" customFormat="1" x14ac:dyDescent="0.35">
      <c r="A11" s="12" t="s">
        <v>27</v>
      </c>
      <c r="B11" s="12"/>
      <c r="C11" s="12"/>
      <c r="D11" s="12" t="s">
        <v>154</v>
      </c>
      <c r="E11" s="12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W11" s="16"/>
    </row>
    <row r="12" spans="1:32" s="3" customFormat="1" x14ac:dyDescent="0.35">
      <c r="A12" s="12" t="s">
        <v>28</v>
      </c>
      <c r="B12" s="12"/>
      <c r="C12" s="12"/>
      <c r="D12" s="12" t="s">
        <v>155</v>
      </c>
      <c r="E12" s="1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W12" s="16"/>
    </row>
    <row r="13" spans="1:32" s="3" customFormat="1" x14ac:dyDescent="0.35">
      <c r="A13" s="12" t="s">
        <v>29</v>
      </c>
      <c r="B13" s="12"/>
      <c r="C13" s="12"/>
      <c r="D13" s="12" t="s">
        <v>156</v>
      </c>
      <c r="E13" s="12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W13" s="16"/>
    </row>
    <row r="14" spans="1:32" s="3" customFormat="1" x14ac:dyDescent="0.35">
      <c r="A14" s="12"/>
      <c r="B14" s="12"/>
      <c r="C14" s="12"/>
      <c r="D14" s="12"/>
      <c r="E14" s="12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 t="s">
        <v>17</v>
      </c>
      <c r="V14" s="3" t="s">
        <v>17</v>
      </c>
      <c r="W14" s="4"/>
    </row>
    <row r="15" spans="1:32" x14ac:dyDescent="0.35">
      <c r="A15" s="4" t="s">
        <v>13</v>
      </c>
      <c r="B15" s="4" t="s">
        <v>7</v>
      </c>
      <c r="C15" s="12" t="s">
        <v>6</v>
      </c>
      <c r="D15" s="4" t="s">
        <v>8</v>
      </c>
      <c r="E15" s="4" t="s">
        <v>9</v>
      </c>
      <c r="F15" s="33" t="s">
        <v>30</v>
      </c>
      <c r="G15" s="34"/>
      <c r="H15" s="35" t="s">
        <v>31</v>
      </c>
      <c r="I15" s="36"/>
      <c r="J15" s="37" t="s">
        <v>32</v>
      </c>
      <c r="K15" s="38"/>
      <c r="L15" s="4" t="s">
        <v>14</v>
      </c>
      <c r="M15" s="33" t="s">
        <v>30</v>
      </c>
      <c r="N15" s="34"/>
      <c r="O15" s="35" t="s">
        <v>31</v>
      </c>
      <c r="P15" s="36"/>
      <c r="Q15" s="37" t="s">
        <v>32</v>
      </c>
      <c r="R15" s="38"/>
      <c r="S15" s="4" t="s">
        <v>15</v>
      </c>
      <c r="T15" s="4" t="s">
        <v>16</v>
      </c>
      <c r="U15" s="4" t="s">
        <v>146</v>
      </c>
      <c r="V15" s="4" t="s">
        <v>148</v>
      </c>
      <c r="W15" s="4" t="s">
        <v>16</v>
      </c>
    </row>
    <row r="16" spans="1:32" x14ac:dyDescent="0.35">
      <c r="A16" s="1">
        <v>1</v>
      </c>
      <c r="B16" s="29">
        <v>9</v>
      </c>
      <c r="C16" s="24" t="s">
        <v>82</v>
      </c>
      <c r="D16" s="32">
        <v>12288</v>
      </c>
      <c r="E16" s="24" t="s">
        <v>55</v>
      </c>
      <c r="F16" s="1">
        <v>98</v>
      </c>
      <c r="G16" s="1">
        <v>100</v>
      </c>
      <c r="H16" s="1">
        <v>97</v>
      </c>
      <c r="I16" s="1">
        <v>96</v>
      </c>
      <c r="J16" s="1">
        <v>95</v>
      </c>
      <c r="K16" s="1">
        <v>99</v>
      </c>
      <c r="L16" s="1">
        <f t="shared" ref="L16:L35" si="0">SUM(F16:K16)</f>
        <v>585</v>
      </c>
      <c r="M16" s="1">
        <v>98</v>
      </c>
      <c r="N16" s="1">
        <v>99</v>
      </c>
      <c r="O16" s="1">
        <v>95</v>
      </c>
      <c r="P16" s="1">
        <v>94</v>
      </c>
      <c r="Q16" s="1">
        <v>98</v>
      </c>
      <c r="R16" s="1">
        <v>98</v>
      </c>
      <c r="S16" s="1">
        <f t="shared" ref="S16:S35" si="1">SUM(M16:R16)</f>
        <v>582</v>
      </c>
      <c r="T16" s="4">
        <f t="shared" ref="T16:T35" si="2">S16+L16</f>
        <v>1167</v>
      </c>
      <c r="U16" s="14">
        <v>98.9</v>
      </c>
      <c r="V16" s="14">
        <v>97.8</v>
      </c>
      <c r="W16" s="16">
        <f t="shared" ref="W16:W35" si="3">T16+(IF(U16&gt;V16, U16, V16))</f>
        <v>1265.9000000000001</v>
      </c>
      <c r="Y16" s="29"/>
      <c r="Z16" s="24"/>
      <c r="AA16" s="24"/>
    </row>
    <row r="17" spans="1:27" x14ac:dyDescent="0.35">
      <c r="A17" s="1">
        <v>2</v>
      </c>
      <c r="B17" s="29">
        <v>24</v>
      </c>
      <c r="C17" s="24" t="s">
        <v>86</v>
      </c>
      <c r="D17" s="32">
        <v>17032</v>
      </c>
      <c r="E17" s="24" t="s">
        <v>55</v>
      </c>
      <c r="F17" s="1">
        <v>98</v>
      </c>
      <c r="G17" s="1">
        <v>100</v>
      </c>
      <c r="H17" s="1">
        <v>96</v>
      </c>
      <c r="I17" s="1">
        <v>96</v>
      </c>
      <c r="J17" s="1">
        <v>99</v>
      </c>
      <c r="K17" s="1">
        <v>96</v>
      </c>
      <c r="L17" s="1">
        <f t="shared" si="0"/>
        <v>585</v>
      </c>
      <c r="M17" s="1">
        <v>99</v>
      </c>
      <c r="N17" s="1">
        <v>100</v>
      </c>
      <c r="O17" s="1">
        <v>93</v>
      </c>
      <c r="P17" s="1">
        <v>94</v>
      </c>
      <c r="Q17" s="1">
        <v>98</v>
      </c>
      <c r="R17" s="1">
        <v>94</v>
      </c>
      <c r="S17" s="1">
        <f t="shared" si="1"/>
        <v>578</v>
      </c>
      <c r="T17" s="4">
        <f t="shared" si="2"/>
        <v>1163</v>
      </c>
      <c r="U17" s="14">
        <v>94.3</v>
      </c>
      <c r="V17" s="14">
        <v>96.9</v>
      </c>
      <c r="W17" s="16">
        <f t="shared" si="3"/>
        <v>1259.9000000000001</v>
      </c>
      <c r="Y17" s="29"/>
      <c r="Z17" s="24"/>
      <c r="AA17" s="24"/>
    </row>
    <row r="18" spans="1:27" x14ac:dyDescent="0.35">
      <c r="A18" s="1">
        <v>3</v>
      </c>
      <c r="B18" s="29">
        <v>29</v>
      </c>
      <c r="C18" s="24" t="s">
        <v>90</v>
      </c>
      <c r="D18" s="32">
        <v>19832</v>
      </c>
      <c r="E18" s="24" t="s">
        <v>1</v>
      </c>
      <c r="F18" s="1">
        <v>97</v>
      </c>
      <c r="G18" s="1">
        <v>98</v>
      </c>
      <c r="H18" s="1">
        <v>94</v>
      </c>
      <c r="I18" s="1">
        <v>92</v>
      </c>
      <c r="J18" s="1">
        <v>97</v>
      </c>
      <c r="K18" s="1">
        <v>96</v>
      </c>
      <c r="L18" s="1">
        <f t="shared" si="0"/>
        <v>574</v>
      </c>
      <c r="M18" s="1">
        <v>98</v>
      </c>
      <c r="N18" s="1">
        <v>99</v>
      </c>
      <c r="O18" s="1">
        <v>96</v>
      </c>
      <c r="P18" s="1">
        <v>92</v>
      </c>
      <c r="Q18" s="1">
        <v>95</v>
      </c>
      <c r="R18" s="1">
        <v>98</v>
      </c>
      <c r="S18" s="1">
        <f t="shared" si="1"/>
        <v>578</v>
      </c>
      <c r="T18" s="4">
        <f t="shared" si="2"/>
        <v>1152</v>
      </c>
      <c r="U18" s="14">
        <v>96.4</v>
      </c>
      <c r="V18" s="14">
        <v>99.5</v>
      </c>
      <c r="W18" s="16">
        <f t="shared" si="3"/>
        <v>1251.5</v>
      </c>
      <c r="Y18" s="29"/>
      <c r="Z18" s="24"/>
      <c r="AA18" s="24"/>
    </row>
    <row r="19" spans="1:27" x14ac:dyDescent="0.35">
      <c r="A19" s="1">
        <v>4</v>
      </c>
      <c r="B19" s="29">
        <v>26</v>
      </c>
      <c r="C19" s="24" t="s">
        <v>88</v>
      </c>
      <c r="D19" s="32">
        <v>22939</v>
      </c>
      <c r="E19" s="24" t="s">
        <v>1</v>
      </c>
      <c r="F19" s="1">
        <v>98</v>
      </c>
      <c r="G19" s="1">
        <v>100</v>
      </c>
      <c r="H19" s="1">
        <v>93</v>
      </c>
      <c r="I19" s="1">
        <v>92</v>
      </c>
      <c r="J19" s="1">
        <v>97</v>
      </c>
      <c r="K19" s="1">
        <v>96</v>
      </c>
      <c r="L19" s="1">
        <f t="shared" si="0"/>
        <v>576</v>
      </c>
      <c r="M19" s="1">
        <v>98</v>
      </c>
      <c r="N19" s="1">
        <v>95</v>
      </c>
      <c r="O19" s="1">
        <v>97</v>
      </c>
      <c r="P19" s="1">
        <v>96</v>
      </c>
      <c r="Q19" s="1">
        <v>96</v>
      </c>
      <c r="R19" s="1">
        <v>95</v>
      </c>
      <c r="S19" s="1">
        <f t="shared" si="1"/>
        <v>577</v>
      </c>
      <c r="T19" s="4">
        <f t="shared" si="2"/>
        <v>1153</v>
      </c>
      <c r="U19" s="14">
        <v>98.1</v>
      </c>
      <c r="V19" s="14">
        <v>95.2</v>
      </c>
      <c r="W19" s="16">
        <f t="shared" si="3"/>
        <v>1251.0999999999999</v>
      </c>
      <c r="Y19" s="29"/>
      <c r="Z19" s="24"/>
      <c r="AA19" s="24"/>
    </row>
    <row r="20" spans="1:27" x14ac:dyDescent="0.35">
      <c r="A20" s="1">
        <v>5</v>
      </c>
      <c r="B20" s="29">
        <v>49</v>
      </c>
      <c r="C20" s="24" t="s">
        <v>95</v>
      </c>
      <c r="D20" s="32">
        <v>18171</v>
      </c>
      <c r="E20" s="24" t="s">
        <v>55</v>
      </c>
      <c r="F20" s="1">
        <v>99</v>
      </c>
      <c r="G20" s="1">
        <v>99</v>
      </c>
      <c r="H20" s="1">
        <v>91</v>
      </c>
      <c r="I20" s="1">
        <v>93</v>
      </c>
      <c r="J20" s="1">
        <v>92</v>
      </c>
      <c r="K20" s="1">
        <v>97</v>
      </c>
      <c r="L20" s="1">
        <f t="shared" si="0"/>
        <v>571</v>
      </c>
      <c r="M20" s="1">
        <v>99</v>
      </c>
      <c r="N20" s="1">
        <v>99</v>
      </c>
      <c r="O20" s="1">
        <v>95</v>
      </c>
      <c r="P20" s="1">
        <v>96</v>
      </c>
      <c r="Q20" s="1">
        <v>94</v>
      </c>
      <c r="R20" s="1">
        <v>96</v>
      </c>
      <c r="S20" s="1">
        <f t="shared" si="1"/>
        <v>579</v>
      </c>
      <c r="T20" s="4">
        <f t="shared" si="2"/>
        <v>1150</v>
      </c>
      <c r="U20" s="14"/>
      <c r="V20" s="14">
        <v>98.7</v>
      </c>
      <c r="W20" s="16">
        <f t="shared" si="3"/>
        <v>1248.7</v>
      </c>
      <c r="Y20" s="29"/>
      <c r="Z20" s="24"/>
      <c r="AA20" s="24"/>
    </row>
    <row r="21" spans="1:27" x14ac:dyDescent="0.35">
      <c r="A21" s="1">
        <v>6</v>
      </c>
      <c r="B21" s="29">
        <v>18</v>
      </c>
      <c r="C21" s="24" t="s">
        <v>143</v>
      </c>
      <c r="D21" s="30">
        <v>10627</v>
      </c>
      <c r="E21" s="24" t="s">
        <v>55</v>
      </c>
      <c r="F21" s="1">
        <v>99</v>
      </c>
      <c r="G21" s="1">
        <v>97</v>
      </c>
      <c r="H21" s="1">
        <v>93</v>
      </c>
      <c r="I21" s="1">
        <v>95</v>
      </c>
      <c r="J21" s="1">
        <v>99</v>
      </c>
      <c r="K21" s="1">
        <v>92</v>
      </c>
      <c r="L21" s="1">
        <f t="shared" si="0"/>
        <v>575</v>
      </c>
      <c r="M21" s="1">
        <v>95</v>
      </c>
      <c r="N21" s="1">
        <v>99</v>
      </c>
      <c r="O21" s="1">
        <v>93</v>
      </c>
      <c r="P21" s="1">
        <v>93</v>
      </c>
      <c r="Q21" s="1">
        <v>94</v>
      </c>
      <c r="R21" s="1">
        <v>98</v>
      </c>
      <c r="S21" s="1">
        <f t="shared" si="1"/>
        <v>572</v>
      </c>
      <c r="T21" s="4">
        <f t="shared" si="2"/>
        <v>1147</v>
      </c>
      <c r="U21" s="14">
        <v>96.2</v>
      </c>
      <c r="V21" s="14">
        <v>94.1</v>
      </c>
      <c r="W21" s="16">
        <f t="shared" si="3"/>
        <v>1243.2</v>
      </c>
      <c r="Y21" s="29"/>
      <c r="Z21" s="24"/>
      <c r="AA21" s="24"/>
    </row>
    <row r="22" spans="1:27" x14ac:dyDescent="0.35">
      <c r="A22" s="1">
        <v>7</v>
      </c>
      <c r="B22" s="29">
        <v>38</v>
      </c>
      <c r="C22" s="24" t="s">
        <v>92</v>
      </c>
      <c r="D22" s="32">
        <v>28546</v>
      </c>
      <c r="E22" s="24" t="s">
        <v>0</v>
      </c>
      <c r="F22" s="1">
        <v>100</v>
      </c>
      <c r="G22" s="1">
        <v>98</v>
      </c>
      <c r="H22" s="1">
        <v>94</v>
      </c>
      <c r="I22" s="1">
        <v>93</v>
      </c>
      <c r="J22" s="1">
        <v>91</v>
      </c>
      <c r="K22" s="1">
        <v>94</v>
      </c>
      <c r="L22" s="1">
        <f t="shared" si="0"/>
        <v>570</v>
      </c>
      <c r="M22" s="1">
        <v>97</v>
      </c>
      <c r="N22" s="1">
        <v>96</v>
      </c>
      <c r="O22" s="1">
        <v>97</v>
      </c>
      <c r="P22" s="1">
        <v>92</v>
      </c>
      <c r="Q22" s="1">
        <v>97</v>
      </c>
      <c r="R22" s="1">
        <v>95</v>
      </c>
      <c r="S22" s="1">
        <f t="shared" si="1"/>
        <v>574</v>
      </c>
      <c r="T22" s="4">
        <f t="shared" si="2"/>
        <v>1144</v>
      </c>
      <c r="U22"/>
      <c r="V22" s="14">
        <v>97.6</v>
      </c>
      <c r="W22" s="16">
        <f t="shared" si="3"/>
        <v>1241.5999999999999</v>
      </c>
      <c r="Y22" s="29"/>
      <c r="Z22" s="24"/>
      <c r="AA22" s="24"/>
    </row>
    <row r="23" spans="1:27" x14ac:dyDescent="0.35">
      <c r="A23" s="1">
        <v>8</v>
      </c>
      <c r="B23" s="29">
        <v>37</v>
      </c>
      <c r="C23" s="24" t="s">
        <v>91</v>
      </c>
      <c r="D23" s="30">
        <v>11100</v>
      </c>
      <c r="E23" s="24" t="s">
        <v>55</v>
      </c>
      <c r="F23" s="1">
        <v>97</v>
      </c>
      <c r="G23" s="1">
        <v>97</v>
      </c>
      <c r="H23" s="1">
        <v>94</v>
      </c>
      <c r="I23" s="1">
        <v>97</v>
      </c>
      <c r="J23" s="1">
        <v>96</v>
      </c>
      <c r="K23" s="1">
        <v>97</v>
      </c>
      <c r="L23" s="1">
        <f t="shared" si="0"/>
        <v>578</v>
      </c>
      <c r="M23" s="1">
        <v>98</v>
      </c>
      <c r="N23" s="1">
        <v>100</v>
      </c>
      <c r="O23" s="1">
        <v>96</v>
      </c>
      <c r="P23" s="1">
        <v>92</v>
      </c>
      <c r="Q23" s="1">
        <v>91</v>
      </c>
      <c r="R23" s="1">
        <v>95</v>
      </c>
      <c r="S23" s="1">
        <f t="shared" si="1"/>
        <v>572</v>
      </c>
      <c r="T23" s="4">
        <f t="shared" si="2"/>
        <v>1150</v>
      </c>
      <c r="U23" s="14">
        <v>90.6</v>
      </c>
      <c r="V23" s="14"/>
      <c r="W23" s="16">
        <f t="shared" si="3"/>
        <v>1240.5999999999999</v>
      </c>
      <c r="Y23" s="29"/>
      <c r="Z23" s="24"/>
      <c r="AA23" s="24"/>
    </row>
    <row r="24" spans="1:27" x14ac:dyDescent="0.35">
      <c r="A24" s="1">
        <v>9</v>
      </c>
      <c r="B24" s="29">
        <v>41</v>
      </c>
      <c r="C24" s="24" t="s">
        <v>93</v>
      </c>
      <c r="D24" s="30">
        <v>19926</v>
      </c>
      <c r="E24" s="24" t="s">
        <v>55</v>
      </c>
      <c r="F24" s="1">
        <v>100</v>
      </c>
      <c r="G24" s="1">
        <v>99</v>
      </c>
      <c r="H24" s="1">
        <v>94</v>
      </c>
      <c r="I24" s="1">
        <v>97</v>
      </c>
      <c r="J24" s="1">
        <v>93</v>
      </c>
      <c r="K24" s="1">
        <v>96</v>
      </c>
      <c r="L24" s="1">
        <f t="shared" si="0"/>
        <v>579</v>
      </c>
      <c r="M24" s="1">
        <v>97</v>
      </c>
      <c r="N24" s="1">
        <v>97</v>
      </c>
      <c r="O24" s="1">
        <v>92</v>
      </c>
      <c r="P24" s="1">
        <v>94</v>
      </c>
      <c r="Q24" s="1">
        <v>97</v>
      </c>
      <c r="R24" s="1">
        <v>91</v>
      </c>
      <c r="S24" s="1">
        <f t="shared" si="1"/>
        <v>568</v>
      </c>
      <c r="T24" s="4">
        <f t="shared" si="2"/>
        <v>1147</v>
      </c>
      <c r="U24" s="14">
        <v>93.1</v>
      </c>
      <c r="V24" s="14"/>
      <c r="W24" s="16">
        <f t="shared" si="3"/>
        <v>1240.0999999999999</v>
      </c>
      <c r="Y24" s="29"/>
      <c r="Z24" s="24"/>
      <c r="AA24" s="24"/>
    </row>
    <row r="25" spans="1:27" x14ac:dyDescent="0.35">
      <c r="A25" s="1">
        <v>10</v>
      </c>
      <c r="B25" s="29">
        <v>16</v>
      </c>
      <c r="C25" s="24" t="s">
        <v>83</v>
      </c>
      <c r="D25" s="30">
        <v>12209</v>
      </c>
      <c r="E25" s="24" t="s">
        <v>55</v>
      </c>
      <c r="F25" s="1">
        <v>98</v>
      </c>
      <c r="G25" s="1">
        <v>99</v>
      </c>
      <c r="H25" s="1">
        <v>91</v>
      </c>
      <c r="I25" s="1">
        <v>92</v>
      </c>
      <c r="J25" s="1">
        <v>94</v>
      </c>
      <c r="K25" s="1">
        <v>96</v>
      </c>
      <c r="L25" s="1">
        <f t="shared" si="0"/>
        <v>570</v>
      </c>
      <c r="M25" s="1">
        <v>98</v>
      </c>
      <c r="N25" s="1">
        <v>98</v>
      </c>
      <c r="O25" s="1">
        <v>92</v>
      </c>
      <c r="P25" s="1">
        <v>97</v>
      </c>
      <c r="Q25" s="1">
        <v>89</v>
      </c>
      <c r="R25" s="1">
        <v>98</v>
      </c>
      <c r="S25" s="1">
        <f t="shared" si="1"/>
        <v>572</v>
      </c>
      <c r="T25" s="4">
        <f t="shared" si="2"/>
        <v>1142</v>
      </c>
      <c r="U25" s="14"/>
      <c r="V25" s="14">
        <v>94.5</v>
      </c>
      <c r="W25" s="16">
        <f t="shared" si="3"/>
        <v>1236.5</v>
      </c>
      <c r="Y25" s="29"/>
      <c r="Z25" s="24"/>
      <c r="AA25" s="24"/>
    </row>
    <row r="26" spans="1:27" x14ac:dyDescent="0.35">
      <c r="A26" s="1">
        <v>11</v>
      </c>
      <c r="B26" s="29">
        <v>55</v>
      </c>
      <c r="C26" s="24" t="s">
        <v>97</v>
      </c>
      <c r="D26" s="30">
        <v>114231</v>
      </c>
      <c r="E26" s="24" t="s">
        <v>0</v>
      </c>
      <c r="F26" s="1">
        <v>97</v>
      </c>
      <c r="G26" s="1">
        <v>98</v>
      </c>
      <c r="H26" s="1">
        <v>94</v>
      </c>
      <c r="I26" s="1">
        <v>93</v>
      </c>
      <c r="J26" s="1">
        <v>95</v>
      </c>
      <c r="K26" s="1">
        <v>99</v>
      </c>
      <c r="L26" s="1">
        <f t="shared" si="0"/>
        <v>576</v>
      </c>
      <c r="M26" s="1">
        <v>97</v>
      </c>
      <c r="N26" s="1">
        <v>98</v>
      </c>
      <c r="O26" s="1">
        <v>92</v>
      </c>
      <c r="P26" s="1">
        <v>86</v>
      </c>
      <c r="Q26" s="1">
        <v>94</v>
      </c>
      <c r="R26" s="1">
        <v>95</v>
      </c>
      <c r="S26" s="1">
        <f t="shared" si="1"/>
        <v>562</v>
      </c>
      <c r="T26" s="4">
        <f t="shared" si="2"/>
        <v>1138</v>
      </c>
      <c r="U26" s="14">
        <v>94.9</v>
      </c>
      <c r="V26" s="14">
        <v>91.8</v>
      </c>
      <c r="W26" s="16">
        <f t="shared" si="3"/>
        <v>1232.9000000000001</v>
      </c>
      <c r="Y26" s="29"/>
      <c r="Z26" s="24"/>
      <c r="AA26" s="24"/>
    </row>
    <row r="27" spans="1:27" x14ac:dyDescent="0.35">
      <c r="A27" s="1">
        <v>12</v>
      </c>
      <c r="B27" s="29">
        <v>42</v>
      </c>
      <c r="C27" s="24" t="s">
        <v>94</v>
      </c>
      <c r="D27" s="30">
        <v>25531</v>
      </c>
      <c r="E27" s="24" t="s">
        <v>1</v>
      </c>
      <c r="F27" s="1">
        <v>99</v>
      </c>
      <c r="G27" s="1">
        <v>96</v>
      </c>
      <c r="H27" s="1">
        <v>92</v>
      </c>
      <c r="I27" s="1">
        <v>93</v>
      </c>
      <c r="J27" s="1">
        <v>92</v>
      </c>
      <c r="K27" s="1">
        <v>95</v>
      </c>
      <c r="L27" s="1">
        <f t="shared" si="0"/>
        <v>567</v>
      </c>
      <c r="M27" s="1">
        <v>98</v>
      </c>
      <c r="N27" s="1">
        <v>100</v>
      </c>
      <c r="O27" s="1">
        <v>97</v>
      </c>
      <c r="P27" s="1">
        <v>89</v>
      </c>
      <c r="Q27" s="1">
        <v>89</v>
      </c>
      <c r="R27" s="1">
        <v>97</v>
      </c>
      <c r="S27" s="1">
        <f t="shared" si="1"/>
        <v>570</v>
      </c>
      <c r="T27" s="4">
        <f t="shared" si="2"/>
        <v>1137</v>
      </c>
      <c r="U27"/>
      <c r="V27" s="14">
        <v>91.7</v>
      </c>
      <c r="W27" s="16">
        <f t="shared" si="3"/>
        <v>1228.7</v>
      </c>
      <c r="Y27" s="29"/>
      <c r="Z27" s="24"/>
      <c r="AA27" s="24"/>
    </row>
    <row r="28" spans="1:27" x14ac:dyDescent="0.35">
      <c r="A28" s="1">
        <v>13</v>
      </c>
      <c r="B28" s="29">
        <v>66</v>
      </c>
      <c r="C28" s="24" t="s">
        <v>98</v>
      </c>
      <c r="D28" s="32">
        <v>15396</v>
      </c>
      <c r="E28" s="24" t="s">
        <v>1</v>
      </c>
      <c r="F28" s="1">
        <v>94</v>
      </c>
      <c r="G28" s="1">
        <v>97</v>
      </c>
      <c r="H28" s="1">
        <v>94</v>
      </c>
      <c r="I28" s="1">
        <v>92</v>
      </c>
      <c r="J28" s="1">
        <v>95</v>
      </c>
      <c r="K28" s="1">
        <v>97</v>
      </c>
      <c r="L28" s="1">
        <f t="shared" si="0"/>
        <v>569</v>
      </c>
      <c r="M28" s="1">
        <v>96</v>
      </c>
      <c r="N28" s="1">
        <v>96</v>
      </c>
      <c r="O28" s="1">
        <v>85</v>
      </c>
      <c r="P28" s="1">
        <v>96</v>
      </c>
      <c r="Q28" s="1">
        <v>97</v>
      </c>
      <c r="R28" s="1">
        <v>94</v>
      </c>
      <c r="S28" s="1">
        <f t="shared" si="1"/>
        <v>564</v>
      </c>
      <c r="T28" s="4">
        <f t="shared" si="2"/>
        <v>1133</v>
      </c>
      <c r="U28" s="1">
        <v>93.6</v>
      </c>
      <c r="V28" s="83">
        <v>92.5</v>
      </c>
      <c r="W28" s="16">
        <f t="shared" si="3"/>
        <v>1226.5999999999999</v>
      </c>
      <c r="Y28" s="29"/>
      <c r="Z28" s="24"/>
      <c r="AA28" s="24"/>
    </row>
    <row r="29" spans="1:27" x14ac:dyDescent="0.35">
      <c r="A29" s="1">
        <v>14</v>
      </c>
      <c r="B29" s="29">
        <v>83</v>
      </c>
      <c r="C29" s="24" t="s">
        <v>99</v>
      </c>
      <c r="D29" s="30">
        <v>31130</v>
      </c>
      <c r="E29" s="24" t="s">
        <v>0</v>
      </c>
      <c r="F29" s="1">
        <v>94</v>
      </c>
      <c r="G29" s="1">
        <v>96</v>
      </c>
      <c r="H29" s="1">
        <v>89</v>
      </c>
      <c r="I29" s="1">
        <v>94</v>
      </c>
      <c r="J29" s="1">
        <v>93</v>
      </c>
      <c r="K29" s="1">
        <v>97</v>
      </c>
      <c r="L29" s="1">
        <f t="shared" si="0"/>
        <v>563</v>
      </c>
      <c r="M29" s="1">
        <v>94</v>
      </c>
      <c r="N29" s="1">
        <v>96</v>
      </c>
      <c r="O29" s="1">
        <v>91</v>
      </c>
      <c r="P29" s="1">
        <v>90</v>
      </c>
      <c r="Q29" s="1">
        <v>96</v>
      </c>
      <c r="R29" s="1">
        <v>97</v>
      </c>
      <c r="S29" s="1">
        <f t="shared" si="1"/>
        <v>564</v>
      </c>
      <c r="T29" s="4">
        <f t="shared" si="2"/>
        <v>1127</v>
      </c>
      <c r="U29" s="1">
        <v>93.7</v>
      </c>
      <c r="V29" s="83">
        <v>96.4</v>
      </c>
      <c r="W29" s="16">
        <f t="shared" si="3"/>
        <v>1223.4000000000001</v>
      </c>
      <c r="Y29" s="29"/>
      <c r="Z29" s="24"/>
      <c r="AA29" s="24"/>
    </row>
    <row r="30" spans="1:27" x14ac:dyDescent="0.35">
      <c r="A30" s="1">
        <v>15</v>
      </c>
      <c r="B30" s="29">
        <v>23</v>
      </c>
      <c r="C30" s="24" t="s">
        <v>85</v>
      </c>
      <c r="D30" s="32">
        <v>28708</v>
      </c>
      <c r="E30" s="24" t="s">
        <v>1</v>
      </c>
      <c r="F30" s="1">
        <v>99</v>
      </c>
      <c r="G30" s="1">
        <v>95</v>
      </c>
      <c r="H30" s="1">
        <v>86</v>
      </c>
      <c r="I30" s="1">
        <v>94</v>
      </c>
      <c r="J30" s="1">
        <v>90</v>
      </c>
      <c r="K30" s="1">
        <v>93</v>
      </c>
      <c r="L30" s="1">
        <f t="shared" si="0"/>
        <v>557</v>
      </c>
      <c r="M30" s="1">
        <v>98</v>
      </c>
      <c r="N30" s="1">
        <v>99</v>
      </c>
      <c r="O30" s="1">
        <v>93</v>
      </c>
      <c r="P30" s="1">
        <v>92</v>
      </c>
      <c r="Q30" s="1">
        <v>94</v>
      </c>
      <c r="R30" s="1">
        <v>93</v>
      </c>
      <c r="S30" s="1">
        <f t="shared" si="1"/>
        <v>569</v>
      </c>
      <c r="T30" s="4">
        <f t="shared" si="2"/>
        <v>1126</v>
      </c>
      <c r="U30"/>
      <c r="V30" s="14">
        <v>93</v>
      </c>
      <c r="W30" s="16">
        <f t="shared" si="3"/>
        <v>1219</v>
      </c>
      <c r="Y30" s="29"/>
      <c r="Z30" s="24"/>
      <c r="AA30" s="24"/>
    </row>
    <row r="31" spans="1:27" x14ac:dyDescent="0.35">
      <c r="A31" s="1">
        <v>16</v>
      </c>
      <c r="B31" s="29">
        <v>21</v>
      </c>
      <c r="C31" s="24" t="s">
        <v>84</v>
      </c>
      <c r="D31" s="30">
        <v>928</v>
      </c>
      <c r="E31" s="24" t="s">
        <v>55</v>
      </c>
      <c r="F31" s="1">
        <v>96</v>
      </c>
      <c r="G31" s="1">
        <v>96</v>
      </c>
      <c r="H31" s="1">
        <v>93</v>
      </c>
      <c r="I31" s="1">
        <v>96</v>
      </c>
      <c r="J31" s="1">
        <v>99</v>
      </c>
      <c r="K31" s="1">
        <v>92</v>
      </c>
      <c r="L31" s="1">
        <f t="shared" si="0"/>
        <v>572</v>
      </c>
      <c r="M31" s="1">
        <v>98</v>
      </c>
      <c r="N31" s="1">
        <v>98</v>
      </c>
      <c r="O31" s="1">
        <v>91</v>
      </c>
      <c r="P31" s="1">
        <v>95</v>
      </c>
      <c r="Q31" s="1">
        <v>92</v>
      </c>
      <c r="R31" s="1">
        <v>92</v>
      </c>
      <c r="S31" s="1">
        <f t="shared" si="1"/>
        <v>566</v>
      </c>
      <c r="T31" s="4">
        <f t="shared" si="2"/>
        <v>1138</v>
      </c>
      <c r="U31" s="14"/>
      <c r="V31" s="14"/>
      <c r="W31" s="16">
        <f t="shared" si="3"/>
        <v>1138</v>
      </c>
      <c r="Y31" s="29"/>
      <c r="Z31" s="24"/>
      <c r="AA31" s="24"/>
    </row>
    <row r="32" spans="1:27" x14ac:dyDescent="0.35">
      <c r="A32" s="1">
        <v>17</v>
      </c>
      <c r="B32" s="29">
        <v>2</v>
      </c>
      <c r="C32" s="24" t="s">
        <v>81</v>
      </c>
      <c r="D32" s="30">
        <v>17413</v>
      </c>
      <c r="E32" s="24" t="s">
        <v>55</v>
      </c>
      <c r="F32" s="1">
        <v>99</v>
      </c>
      <c r="G32" s="1">
        <v>98</v>
      </c>
      <c r="H32" s="1">
        <v>94</v>
      </c>
      <c r="I32" s="1">
        <v>92</v>
      </c>
      <c r="J32" s="1">
        <v>95</v>
      </c>
      <c r="K32" s="1">
        <v>95</v>
      </c>
      <c r="L32" s="1">
        <f t="shared" si="0"/>
        <v>573</v>
      </c>
      <c r="M32" s="1">
        <v>96</v>
      </c>
      <c r="N32" s="1">
        <v>98</v>
      </c>
      <c r="O32" s="1">
        <v>93</v>
      </c>
      <c r="P32" s="1">
        <v>93</v>
      </c>
      <c r="Q32" s="1">
        <v>91</v>
      </c>
      <c r="R32" s="1">
        <v>94</v>
      </c>
      <c r="S32" s="1">
        <f t="shared" si="1"/>
        <v>565</v>
      </c>
      <c r="T32" s="4">
        <f t="shared" si="2"/>
        <v>1138</v>
      </c>
      <c r="U32" s="14"/>
      <c r="V32" s="14"/>
      <c r="W32" s="16">
        <f t="shared" si="3"/>
        <v>1138</v>
      </c>
      <c r="Y32" s="29"/>
      <c r="Z32" s="24"/>
      <c r="AA32" s="24"/>
    </row>
    <row r="33" spans="1:27" x14ac:dyDescent="0.35">
      <c r="A33" s="1">
        <v>18</v>
      </c>
      <c r="B33" s="29">
        <v>28</v>
      </c>
      <c r="C33" s="24" t="s">
        <v>89</v>
      </c>
      <c r="D33" s="30">
        <v>111950</v>
      </c>
      <c r="E33" s="24" t="s">
        <v>1</v>
      </c>
      <c r="F33" s="1">
        <v>100</v>
      </c>
      <c r="G33" s="1">
        <v>99</v>
      </c>
      <c r="H33" s="1">
        <v>90</v>
      </c>
      <c r="I33" s="1">
        <v>95</v>
      </c>
      <c r="J33" s="1">
        <v>92</v>
      </c>
      <c r="K33" s="1">
        <v>96</v>
      </c>
      <c r="L33" s="1">
        <f t="shared" si="0"/>
        <v>572</v>
      </c>
      <c r="M33" s="1">
        <v>98</v>
      </c>
      <c r="N33" s="1">
        <v>98</v>
      </c>
      <c r="O33" s="1">
        <v>84</v>
      </c>
      <c r="P33" s="1">
        <v>93</v>
      </c>
      <c r="Q33" s="1">
        <v>97</v>
      </c>
      <c r="R33" s="1">
        <v>89</v>
      </c>
      <c r="S33" s="1">
        <f t="shared" si="1"/>
        <v>559</v>
      </c>
      <c r="T33" s="4">
        <f t="shared" si="2"/>
        <v>1131</v>
      </c>
      <c r="U33" s="14"/>
      <c r="V33" s="14"/>
      <c r="W33" s="16">
        <f t="shared" si="3"/>
        <v>1131</v>
      </c>
      <c r="Y33" s="29"/>
      <c r="Z33" s="24"/>
      <c r="AA33" s="24"/>
    </row>
    <row r="34" spans="1:27" x14ac:dyDescent="0.35">
      <c r="A34" s="1">
        <v>19</v>
      </c>
      <c r="B34" s="29">
        <v>54</v>
      </c>
      <c r="C34" s="24" t="s">
        <v>96</v>
      </c>
      <c r="D34" s="30">
        <v>16459</v>
      </c>
      <c r="E34" s="24" t="s">
        <v>55</v>
      </c>
      <c r="F34" s="1">
        <v>96</v>
      </c>
      <c r="G34" s="1">
        <v>98</v>
      </c>
      <c r="H34" s="1">
        <v>93</v>
      </c>
      <c r="I34" s="1">
        <v>95</v>
      </c>
      <c r="J34" s="1">
        <v>92</v>
      </c>
      <c r="K34" s="1">
        <v>95</v>
      </c>
      <c r="L34" s="1">
        <f t="shared" si="0"/>
        <v>569</v>
      </c>
      <c r="M34" s="1">
        <v>99</v>
      </c>
      <c r="N34" s="1">
        <v>96</v>
      </c>
      <c r="O34" s="1">
        <v>91</v>
      </c>
      <c r="P34" s="1">
        <v>91</v>
      </c>
      <c r="Q34" s="1">
        <v>92</v>
      </c>
      <c r="R34" s="1">
        <v>90</v>
      </c>
      <c r="S34" s="1">
        <f t="shared" si="1"/>
        <v>559</v>
      </c>
      <c r="T34" s="4">
        <f t="shared" si="2"/>
        <v>1128</v>
      </c>
      <c r="U34"/>
      <c r="V34"/>
      <c r="W34" s="16">
        <f t="shared" si="3"/>
        <v>1128</v>
      </c>
      <c r="Y34" s="29"/>
      <c r="Z34" s="24"/>
      <c r="AA34" s="24"/>
    </row>
    <row r="35" spans="1:27" x14ac:dyDescent="0.35">
      <c r="A35" s="1">
        <v>20</v>
      </c>
      <c r="B35" s="29">
        <v>25</v>
      </c>
      <c r="C35" s="24" t="s">
        <v>87</v>
      </c>
      <c r="D35" s="30">
        <v>22967</v>
      </c>
      <c r="E35" s="24" t="s">
        <v>1</v>
      </c>
      <c r="F35" s="1">
        <v>93</v>
      </c>
      <c r="G35" s="1">
        <v>91</v>
      </c>
      <c r="H35" s="1">
        <v>83</v>
      </c>
      <c r="I35" s="1">
        <v>77</v>
      </c>
      <c r="J35" s="1">
        <v>92</v>
      </c>
      <c r="K35" s="1">
        <v>83</v>
      </c>
      <c r="L35" s="1">
        <f t="shared" si="0"/>
        <v>519</v>
      </c>
      <c r="M35" s="1">
        <v>91</v>
      </c>
      <c r="N35" s="1">
        <v>94</v>
      </c>
      <c r="O35" s="1">
        <v>82</v>
      </c>
      <c r="P35" s="1">
        <v>78</v>
      </c>
      <c r="Q35" s="1">
        <v>86</v>
      </c>
      <c r="R35" s="1">
        <v>81</v>
      </c>
      <c r="S35" s="1">
        <f t="shared" si="1"/>
        <v>512</v>
      </c>
      <c r="T35" s="4">
        <f t="shared" si="2"/>
        <v>1031</v>
      </c>
      <c r="U35"/>
      <c r="V35"/>
      <c r="W35" s="16">
        <f t="shared" si="3"/>
        <v>1031</v>
      </c>
      <c r="Y35" s="29"/>
      <c r="Z35" s="24"/>
      <c r="AA35" s="24"/>
    </row>
  </sheetData>
  <phoneticPr fontId="0" type="noConversion"/>
  <conditionalFormatting sqref="F16:K35 M1:R14 M16:R65536 U30:U31">
    <cfRule type="cellIs" dxfId="7" priority="1" stopIfTrue="1" operator="equal">
      <formula>100</formula>
    </cfRule>
  </conditionalFormatting>
  <printOptions horizontalCentered="1"/>
  <pageMargins left="0" right="0" top="0.25" bottom="0.25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zoomScale="75" workbookViewId="0"/>
  </sheetViews>
  <sheetFormatPr defaultRowHeight="13" x14ac:dyDescent="0.3"/>
  <cols>
    <col min="1" max="2" width="7.453125" customWidth="1"/>
    <col min="3" max="3" width="28.54296875" style="49" customWidth="1"/>
    <col min="4" max="4" width="10.54296875" customWidth="1"/>
    <col min="5" max="5" width="9.26953125" style="47" bestFit="1" customWidth="1"/>
    <col min="6" max="6" width="9.26953125" customWidth="1"/>
    <col min="7" max="9" width="9.26953125" bestFit="1" customWidth="1"/>
    <col min="10" max="10" width="9.453125" bestFit="1" customWidth="1"/>
    <col min="11" max="15" width="9.26953125" bestFit="1" customWidth="1"/>
    <col min="16" max="16" width="15.1796875" style="47" customWidth="1"/>
    <col min="17" max="17" width="9.26953125" style="47" bestFit="1" customWidth="1"/>
    <col min="18" max="18" width="15.26953125" style="47" customWidth="1"/>
    <col min="19" max="19" width="9.1796875" style="68" customWidth="1"/>
  </cols>
  <sheetData>
    <row r="1" spans="1:20" ht="20" x14ac:dyDescent="0.4">
      <c r="J1" s="60" t="s">
        <v>144</v>
      </c>
    </row>
    <row r="2" spans="1:20" ht="17.5" x14ac:dyDescent="0.35">
      <c r="I2" s="108">
        <v>39895</v>
      </c>
      <c r="J2" s="110"/>
      <c r="K2" s="110"/>
    </row>
    <row r="4" spans="1:20" s="51" customFormat="1" ht="18" x14ac:dyDescent="0.4">
      <c r="A4" s="48" t="s">
        <v>141</v>
      </c>
      <c r="B4" s="48" t="s">
        <v>7</v>
      </c>
      <c r="C4" s="50"/>
      <c r="E4" s="48"/>
      <c r="F4" s="48">
        <v>1</v>
      </c>
      <c r="G4" s="48">
        <v>2</v>
      </c>
      <c r="H4" s="48">
        <v>3</v>
      </c>
      <c r="I4" s="48">
        <v>4</v>
      </c>
      <c r="J4" s="48">
        <v>5</v>
      </c>
      <c r="K4" s="48">
        <v>6</v>
      </c>
      <c r="L4" s="48">
        <v>7</v>
      </c>
      <c r="M4" s="48">
        <v>8</v>
      </c>
      <c r="N4" s="48">
        <v>9</v>
      </c>
      <c r="O4" s="48">
        <v>10</v>
      </c>
      <c r="P4" s="48" t="s">
        <v>137</v>
      </c>
      <c r="Q4" s="48" t="s">
        <v>138</v>
      </c>
      <c r="R4" s="48" t="s">
        <v>139</v>
      </c>
      <c r="S4" s="69"/>
    </row>
    <row r="5" spans="1:20" s="59" customFormat="1" ht="18" x14ac:dyDescent="0.4">
      <c r="A5" s="58">
        <v>1</v>
      </c>
      <c r="B5" s="63">
        <v>48</v>
      </c>
      <c r="C5" s="64" t="s">
        <v>115</v>
      </c>
      <c r="D5" s="65">
        <v>31689</v>
      </c>
      <c r="E5" s="65" t="s">
        <v>0</v>
      </c>
      <c r="F5" s="65">
        <v>10.3</v>
      </c>
      <c r="G5" s="65">
        <v>9.6</v>
      </c>
      <c r="H5" s="65">
        <v>10.5</v>
      </c>
      <c r="I5" s="65">
        <v>10.8</v>
      </c>
      <c r="J5" s="65">
        <v>10.3</v>
      </c>
      <c r="K5" s="72">
        <v>10</v>
      </c>
      <c r="L5" s="72">
        <v>10</v>
      </c>
      <c r="M5" s="66">
        <v>9.6999999999999993</v>
      </c>
      <c r="N5" s="72">
        <v>10.1</v>
      </c>
      <c r="O5" s="72">
        <v>10.7</v>
      </c>
      <c r="P5" s="63">
        <v>593</v>
      </c>
      <c r="Q5" s="66">
        <f t="shared" ref="Q5:Q11" si="0">SUM(F5:O5)</f>
        <v>102</v>
      </c>
      <c r="R5" s="66">
        <f t="shared" ref="R5:R11" si="1">P5+Q5</f>
        <v>695</v>
      </c>
      <c r="S5" s="70"/>
      <c r="T5" s="1"/>
    </row>
    <row r="6" spans="1:20" s="59" customFormat="1" ht="18" x14ac:dyDescent="0.4">
      <c r="A6" s="58">
        <v>2</v>
      </c>
      <c r="B6" s="63">
        <v>27</v>
      </c>
      <c r="C6" s="64" t="s">
        <v>109</v>
      </c>
      <c r="D6" s="65">
        <v>100294</v>
      </c>
      <c r="E6" s="65" t="s">
        <v>1</v>
      </c>
      <c r="F6" s="65">
        <v>10.4</v>
      </c>
      <c r="G6" s="65">
        <v>9.8000000000000007</v>
      </c>
      <c r="H6" s="65">
        <v>9.8000000000000007</v>
      </c>
      <c r="I6" s="65">
        <v>10.6</v>
      </c>
      <c r="J6" s="65">
        <v>10.1</v>
      </c>
      <c r="K6" s="65">
        <v>9.6</v>
      </c>
      <c r="L6" s="65">
        <v>10.4</v>
      </c>
      <c r="M6" s="62">
        <v>9.8000000000000007</v>
      </c>
      <c r="N6" s="65">
        <v>10.5</v>
      </c>
      <c r="O6" s="65">
        <v>10.1</v>
      </c>
      <c r="P6" s="63">
        <v>588</v>
      </c>
      <c r="Q6" s="66">
        <f t="shared" si="0"/>
        <v>101.1</v>
      </c>
      <c r="R6" s="66">
        <f t="shared" si="1"/>
        <v>689.1</v>
      </c>
      <c r="S6" s="70"/>
      <c r="T6" s="1"/>
    </row>
    <row r="7" spans="1:20" s="59" customFormat="1" ht="18" x14ac:dyDescent="0.4">
      <c r="A7" s="58">
        <v>3</v>
      </c>
      <c r="B7" s="63">
        <v>43</v>
      </c>
      <c r="C7" s="64" t="s">
        <v>113</v>
      </c>
      <c r="D7" s="67">
        <v>24473</v>
      </c>
      <c r="E7" s="65" t="s">
        <v>1</v>
      </c>
      <c r="F7" s="65">
        <v>10.199999999999999</v>
      </c>
      <c r="G7" s="65">
        <v>10.6</v>
      </c>
      <c r="H7" s="65">
        <v>10.199999999999999</v>
      </c>
      <c r="I7" s="65">
        <v>10.1</v>
      </c>
      <c r="J7" s="65">
        <v>9.6999999999999993</v>
      </c>
      <c r="K7" s="65">
        <v>10.199999999999999</v>
      </c>
      <c r="L7" s="65">
        <v>10.6</v>
      </c>
      <c r="M7" s="62">
        <v>10.3</v>
      </c>
      <c r="N7" s="65">
        <v>10.6</v>
      </c>
      <c r="O7" s="65">
        <v>10.5</v>
      </c>
      <c r="P7" s="63">
        <v>585</v>
      </c>
      <c r="Q7" s="66">
        <f t="shared" si="0"/>
        <v>102.99999999999999</v>
      </c>
      <c r="R7" s="66">
        <f t="shared" si="1"/>
        <v>688</v>
      </c>
      <c r="S7" s="70"/>
      <c r="T7" s="1"/>
    </row>
    <row r="8" spans="1:20" s="59" customFormat="1" ht="18" x14ac:dyDescent="0.4">
      <c r="A8" s="58">
        <v>4</v>
      </c>
      <c r="B8" s="63">
        <v>15</v>
      </c>
      <c r="C8" s="64" t="s">
        <v>105</v>
      </c>
      <c r="D8" s="67">
        <v>29862</v>
      </c>
      <c r="E8" s="65" t="s">
        <v>1</v>
      </c>
      <c r="F8" s="65">
        <v>9.9</v>
      </c>
      <c r="G8" s="62">
        <v>9.8000000000000007</v>
      </c>
      <c r="H8" s="62">
        <v>9.6999999999999993</v>
      </c>
      <c r="I8" s="62">
        <v>9.8000000000000007</v>
      </c>
      <c r="J8" s="62">
        <v>10.5</v>
      </c>
      <c r="K8" s="62">
        <v>9.1</v>
      </c>
      <c r="L8" s="62">
        <v>9.4</v>
      </c>
      <c r="M8" s="62">
        <v>9.9</v>
      </c>
      <c r="N8" s="62">
        <v>10.3</v>
      </c>
      <c r="O8" s="62">
        <v>10.3</v>
      </c>
      <c r="P8" s="44">
        <v>588</v>
      </c>
      <c r="Q8" s="66">
        <f t="shared" si="0"/>
        <v>98.7</v>
      </c>
      <c r="R8" s="66">
        <f t="shared" si="1"/>
        <v>686.7</v>
      </c>
      <c r="S8" s="71"/>
      <c r="T8" s="1"/>
    </row>
    <row r="9" spans="1:20" s="59" customFormat="1" ht="18" x14ac:dyDescent="0.4">
      <c r="A9" s="58">
        <v>5</v>
      </c>
      <c r="B9" s="63">
        <v>14</v>
      </c>
      <c r="C9" s="64" t="s">
        <v>104</v>
      </c>
      <c r="D9" s="67">
        <v>28605</v>
      </c>
      <c r="E9" s="65" t="s">
        <v>1</v>
      </c>
      <c r="F9" s="65">
        <v>10.3</v>
      </c>
      <c r="G9" s="62">
        <v>10.199999999999999</v>
      </c>
      <c r="H9" s="62">
        <v>10.199999999999999</v>
      </c>
      <c r="I9" s="62">
        <v>10.3</v>
      </c>
      <c r="J9" s="62">
        <v>10.3</v>
      </c>
      <c r="K9" s="62">
        <v>10.3</v>
      </c>
      <c r="L9" s="62">
        <v>10.199999999999999</v>
      </c>
      <c r="M9" s="62">
        <v>10.4</v>
      </c>
      <c r="N9" s="62">
        <v>10.5</v>
      </c>
      <c r="O9" s="62">
        <v>9.4</v>
      </c>
      <c r="P9" s="44">
        <v>584</v>
      </c>
      <c r="Q9" s="66">
        <f t="shared" si="0"/>
        <v>102.10000000000001</v>
      </c>
      <c r="R9" s="66">
        <f t="shared" si="1"/>
        <v>686.1</v>
      </c>
      <c r="S9" s="70"/>
      <c r="T9" s="1"/>
    </row>
    <row r="10" spans="1:20" s="59" customFormat="1" ht="18" x14ac:dyDescent="0.4">
      <c r="A10" s="58">
        <v>6</v>
      </c>
      <c r="B10" s="63">
        <v>17</v>
      </c>
      <c r="C10" s="64" t="s">
        <v>106</v>
      </c>
      <c r="D10" s="65">
        <v>29145</v>
      </c>
      <c r="E10" s="65" t="s">
        <v>1</v>
      </c>
      <c r="F10" s="65">
        <v>10.3</v>
      </c>
      <c r="G10" s="62">
        <v>10.8</v>
      </c>
      <c r="H10" s="62">
        <v>10.199999999999999</v>
      </c>
      <c r="I10" s="62">
        <v>9.9</v>
      </c>
      <c r="J10" s="62">
        <v>10.6</v>
      </c>
      <c r="K10" s="62">
        <v>10.7</v>
      </c>
      <c r="L10" s="62">
        <v>9.6</v>
      </c>
      <c r="M10" s="62">
        <v>10.7</v>
      </c>
      <c r="N10" s="62">
        <v>9.9</v>
      </c>
      <c r="O10" s="62">
        <v>10.3</v>
      </c>
      <c r="P10" s="44">
        <v>578</v>
      </c>
      <c r="Q10" s="66">
        <f t="shared" si="0"/>
        <v>103</v>
      </c>
      <c r="R10" s="66">
        <f t="shared" si="1"/>
        <v>681</v>
      </c>
      <c r="S10" s="70"/>
      <c r="T10" s="1"/>
    </row>
    <row r="11" spans="1:20" s="59" customFormat="1" ht="18" x14ac:dyDescent="0.4">
      <c r="A11" s="58">
        <v>7</v>
      </c>
      <c r="B11" s="63">
        <v>22</v>
      </c>
      <c r="C11" s="64" t="s">
        <v>108</v>
      </c>
      <c r="D11" s="65">
        <v>29769</v>
      </c>
      <c r="E11" s="65" t="s">
        <v>0</v>
      </c>
      <c r="F11" s="65">
        <v>10.1</v>
      </c>
      <c r="G11" s="65">
        <v>8.6999999999999993</v>
      </c>
      <c r="H11" s="65">
        <v>10.5</v>
      </c>
      <c r="I11" s="65">
        <v>10.8</v>
      </c>
      <c r="J11" s="65">
        <v>10.9</v>
      </c>
      <c r="K11" s="65">
        <v>10.9</v>
      </c>
      <c r="L11" s="65">
        <v>9.8000000000000007</v>
      </c>
      <c r="M11" s="62">
        <v>9.1</v>
      </c>
      <c r="N11" s="65">
        <v>9.1999999999999993</v>
      </c>
      <c r="O11" s="65">
        <v>10.4</v>
      </c>
      <c r="P11" s="63">
        <v>576</v>
      </c>
      <c r="Q11" s="66">
        <f t="shared" si="0"/>
        <v>100.39999999999999</v>
      </c>
      <c r="R11" s="66">
        <f t="shared" si="1"/>
        <v>676.4</v>
      </c>
      <c r="S11" s="71"/>
      <c r="T11" s="1"/>
    </row>
    <row r="12" spans="1:20" s="59" customFormat="1" ht="17.5" x14ac:dyDescent="0.35">
      <c r="A12" s="58">
        <v>8</v>
      </c>
      <c r="E12" s="62"/>
      <c r="Q12" s="1"/>
      <c r="R12" s="1"/>
      <c r="S12" s="70"/>
      <c r="T12" s="1"/>
    </row>
    <row r="13" spans="1:20" ht="15.5" x14ac:dyDescent="0.35">
      <c r="B13" s="29"/>
      <c r="C13" s="24"/>
      <c r="D13" s="30"/>
      <c r="E13" s="30"/>
      <c r="F13" s="24"/>
      <c r="G13" s="1"/>
      <c r="H13" s="1"/>
      <c r="I13" s="1"/>
      <c r="J13" s="1"/>
      <c r="K13" s="1"/>
      <c r="L13" s="1"/>
      <c r="M13" s="1"/>
      <c r="N13" s="1"/>
      <c r="O13" s="1"/>
      <c r="P13" s="4"/>
      <c r="Q13" s="1"/>
      <c r="R13" s="1"/>
      <c r="S13" s="70"/>
      <c r="T13" s="1"/>
    </row>
    <row r="14" spans="1:20" ht="15.5" x14ac:dyDescent="0.35">
      <c r="B14" s="29"/>
      <c r="C14" s="24"/>
      <c r="D14" s="30"/>
      <c r="E14" s="30"/>
      <c r="F14" s="24"/>
      <c r="G14" s="1"/>
      <c r="H14" s="1"/>
      <c r="I14" s="1"/>
      <c r="J14" s="1"/>
      <c r="K14" s="1"/>
      <c r="L14" s="1"/>
      <c r="M14" s="1"/>
      <c r="N14" s="1"/>
      <c r="O14" s="1"/>
      <c r="P14" s="4"/>
      <c r="Q14" s="1"/>
      <c r="R14" s="1"/>
      <c r="S14" s="70"/>
      <c r="T14" s="1"/>
    </row>
    <row r="15" spans="1:20" ht="15.5" x14ac:dyDescent="0.35">
      <c r="B15" s="29"/>
      <c r="C15" s="24"/>
      <c r="D15" s="30"/>
      <c r="E15" s="30"/>
      <c r="F15" s="24"/>
      <c r="G15" s="1"/>
      <c r="H15" s="1"/>
      <c r="I15" s="1"/>
      <c r="J15" s="1"/>
      <c r="K15" s="1"/>
      <c r="L15" s="1"/>
      <c r="M15" s="1"/>
      <c r="N15" s="1"/>
      <c r="O15" s="1"/>
      <c r="P15" s="4"/>
      <c r="Q15" s="1"/>
      <c r="R15" s="1"/>
      <c r="S15" s="70"/>
      <c r="T15" s="1"/>
    </row>
    <row r="16" spans="1:20" ht="15.5" x14ac:dyDescent="0.35">
      <c r="Q16" s="19"/>
      <c r="R16" s="19"/>
      <c r="S16" s="71"/>
      <c r="T16" s="1"/>
    </row>
    <row r="17" spans="2:20" ht="15.5" x14ac:dyDescent="0.35">
      <c r="B17" s="29"/>
      <c r="C17" s="24"/>
      <c r="D17" s="30"/>
      <c r="E17" s="30"/>
      <c r="F17" s="24"/>
      <c r="G17" s="1"/>
      <c r="H17" s="1"/>
      <c r="I17" s="1"/>
      <c r="J17" s="1"/>
      <c r="K17" s="1"/>
      <c r="L17" s="1"/>
      <c r="M17" s="1"/>
      <c r="N17" s="1"/>
      <c r="O17" s="1"/>
      <c r="P17" s="4"/>
      <c r="Q17" s="1"/>
      <c r="R17" s="1"/>
      <c r="S17" s="70"/>
      <c r="T17" s="1"/>
    </row>
    <row r="18" spans="2:20" ht="15.5" x14ac:dyDescent="0.35">
      <c r="B18" s="29"/>
      <c r="C18" s="24"/>
      <c r="D18" s="30"/>
      <c r="E18" s="30"/>
      <c r="F18" s="24"/>
      <c r="G18" s="19"/>
      <c r="H18" s="19"/>
      <c r="I18" s="19"/>
      <c r="J18" s="19"/>
      <c r="K18" s="19"/>
      <c r="L18" s="19"/>
      <c r="M18" s="1"/>
      <c r="N18" s="19"/>
      <c r="O18" s="19"/>
      <c r="P18" s="21"/>
      <c r="Q18" s="19"/>
      <c r="R18" s="19"/>
      <c r="S18" s="71"/>
      <c r="T18" s="1"/>
    </row>
    <row r="19" spans="2:20" ht="15.5" x14ac:dyDescent="0.35">
      <c r="B19" s="40"/>
      <c r="C19" s="24"/>
      <c r="D19" s="24"/>
      <c r="E19" s="30"/>
      <c r="F19" s="24"/>
      <c r="G19" s="19"/>
      <c r="H19" s="19"/>
      <c r="I19" s="19"/>
      <c r="J19" s="19"/>
      <c r="K19" s="19"/>
      <c r="L19" s="19"/>
      <c r="M19" s="1"/>
      <c r="N19" s="19"/>
      <c r="O19" s="19"/>
      <c r="P19" s="21"/>
      <c r="Q19" s="19"/>
      <c r="R19" s="19"/>
      <c r="S19" s="71"/>
      <c r="T19" s="1"/>
    </row>
    <row r="20" spans="2:20" ht="15.5" x14ac:dyDescent="0.35">
      <c r="B20" s="29"/>
      <c r="C20" s="24"/>
      <c r="D20" s="32"/>
      <c r="E20" s="30"/>
      <c r="F20" s="24"/>
      <c r="G20" s="1"/>
      <c r="H20" s="1"/>
      <c r="I20" s="1"/>
      <c r="J20" s="1"/>
      <c r="K20" s="1"/>
      <c r="L20" s="1"/>
      <c r="M20" s="1"/>
      <c r="N20" s="1"/>
      <c r="O20" s="1"/>
      <c r="P20" s="4"/>
      <c r="Q20" s="1"/>
      <c r="R20" s="1"/>
      <c r="S20" s="70"/>
      <c r="T20" s="1"/>
    </row>
    <row r="21" spans="2:20" ht="15.5" x14ac:dyDescent="0.35">
      <c r="B21" s="29"/>
      <c r="C21" s="24"/>
      <c r="D21" s="30"/>
      <c r="E21" s="30"/>
      <c r="F21" s="24"/>
      <c r="G21" s="1"/>
      <c r="H21" s="1"/>
      <c r="I21" s="1"/>
      <c r="J21" s="1"/>
      <c r="K21" s="1"/>
      <c r="L21" s="1"/>
      <c r="M21" s="1"/>
      <c r="N21" s="1"/>
      <c r="O21" s="1"/>
      <c r="P21" s="4"/>
      <c r="Q21" s="1"/>
      <c r="R21" s="1"/>
      <c r="S21" s="70"/>
      <c r="T21" s="1"/>
    </row>
    <row r="22" spans="2:20" ht="15.5" x14ac:dyDescent="0.35">
      <c r="B22" s="29"/>
      <c r="C22" s="24"/>
      <c r="D22" s="32"/>
      <c r="E22" s="30"/>
      <c r="F22" s="24"/>
      <c r="G22" s="1"/>
      <c r="H22" s="1"/>
      <c r="I22" s="1"/>
      <c r="J22" s="1"/>
      <c r="K22" s="1"/>
      <c r="L22" s="1"/>
      <c r="M22" s="1"/>
      <c r="N22" s="1"/>
      <c r="O22" s="1"/>
      <c r="P22" s="4"/>
      <c r="Q22" s="1"/>
      <c r="R22" s="1"/>
      <c r="S22" s="70"/>
      <c r="T22" s="1"/>
    </row>
    <row r="23" spans="2:20" ht="15.5" x14ac:dyDescent="0.35">
      <c r="B23" s="29"/>
      <c r="C23" s="24"/>
      <c r="D23" s="30"/>
      <c r="E23" s="30"/>
      <c r="F23" s="24"/>
      <c r="G23" s="1"/>
      <c r="H23" s="1"/>
      <c r="I23" s="1"/>
      <c r="J23" s="1"/>
      <c r="K23" s="1"/>
      <c r="L23" s="1"/>
      <c r="M23" s="1"/>
      <c r="N23" s="1"/>
      <c r="O23" s="1"/>
      <c r="P23" s="4"/>
      <c r="Q23" s="1"/>
      <c r="R23" s="1"/>
      <c r="S23" s="70"/>
      <c r="T23" s="1"/>
    </row>
    <row r="24" spans="2:20" ht="15.5" x14ac:dyDescent="0.35">
      <c r="B24" s="29"/>
      <c r="C24" s="24"/>
      <c r="D24" s="30"/>
      <c r="E24" s="30"/>
      <c r="F24" s="24"/>
      <c r="G24" s="1"/>
      <c r="H24" s="1"/>
      <c r="I24" s="1"/>
      <c r="J24" s="1"/>
      <c r="K24" s="1"/>
      <c r="L24" s="1"/>
      <c r="M24" s="1"/>
      <c r="N24" s="1"/>
      <c r="O24" s="1"/>
      <c r="P24" s="4"/>
      <c r="Q24" s="1"/>
      <c r="R24" s="1"/>
      <c r="S24" s="70"/>
      <c r="T24" s="1"/>
    </row>
    <row r="25" spans="2:20" ht="15.5" x14ac:dyDescent="0.35">
      <c r="Q25" s="19"/>
      <c r="R25" s="19"/>
      <c r="S25" s="71"/>
      <c r="T25" s="1"/>
    </row>
    <row r="26" spans="2:20" ht="15.5" x14ac:dyDescent="0.35">
      <c r="B26" s="19"/>
      <c r="C26" s="45"/>
      <c r="D26" s="46"/>
      <c r="E26" s="46"/>
      <c r="F26" s="46"/>
      <c r="G26" s="1"/>
      <c r="H26" s="1"/>
      <c r="I26" s="1"/>
      <c r="J26" s="1"/>
      <c r="K26" s="1"/>
      <c r="L26" s="1"/>
      <c r="M26" s="1"/>
      <c r="N26" s="1"/>
      <c r="O26" s="1"/>
      <c r="P26" s="4"/>
      <c r="Q26" s="1"/>
      <c r="R26" s="1"/>
      <c r="S26" s="70"/>
      <c r="T26" s="1"/>
    </row>
    <row r="27" spans="2:20" ht="15.5" x14ac:dyDescent="0.35">
      <c r="Q27" s="1"/>
      <c r="R27" s="1"/>
      <c r="S27" s="70"/>
      <c r="T27" s="1"/>
    </row>
    <row r="28" spans="2:20" ht="15.5" x14ac:dyDescent="0.35">
      <c r="Q28" s="19"/>
      <c r="R28" s="19"/>
      <c r="S28" s="71"/>
      <c r="T28" s="1"/>
    </row>
    <row r="29" spans="2:20" ht="15.5" x14ac:dyDescent="0.35">
      <c r="B29" s="29"/>
      <c r="C29" s="24"/>
      <c r="D29" s="30"/>
      <c r="E29" s="30"/>
      <c r="F29" s="24"/>
      <c r="G29" s="1"/>
      <c r="H29" s="1"/>
      <c r="I29" s="1"/>
      <c r="J29" s="1"/>
      <c r="K29" s="1"/>
      <c r="L29" s="1"/>
      <c r="M29" s="1"/>
      <c r="N29" s="1"/>
      <c r="O29" s="1"/>
      <c r="P29" s="4"/>
      <c r="Q29" s="1"/>
      <c r="R29" s="1"/>
      <c r="S29" s="70"/>
      <c r="T29" s="1"/>
    </row>
    <row r="30" spans="2:20" ht="15.5" x14ac:dyDescent="0.35">
      <c r="Q30" s="1"/>
      <c r="R30" s="1"/>
      <c r="S30" s="70"/>
      <c r="T30" s="1"/>
    </row>
    <row r="31" spans="2:20" ht="20" x14ac:dyDescent="0.4">
      <c r="J31" s="60" t="s">
        <v>150</v>
      </c>
      <c r="S31" s="70"/>
      <c r="T31" s="1"/>
    </row>
    <row r="32" spans="2:20" ht="17.5" x14ac:dyDescent="0.35">
      <c r="I32" s="108">
        <v>39896</v>
      </c>
      <c r="J32" s="110"/>
      <c r="K32" s="110"/>
      <c r="S32" s="70"/>
      <c r="T32" s="1"/>
    </row>
    <row r="33" spans="1:20" ht="15.5" x14ac:dyDescent="0.35">
      <c r="S33" s="70"/>
      <c r="T33" s="1"/>
    </row>
    <row r="34" spans="1:20" ht="18" x14ac:dyDescent="0.4">
      <c r="A34" s="48" t="s">
        <v>141</v>
      </c>
      <c r="B34" s="48" t="s">
        <v>7</v>
      </c>
      <c r="C34" s="50"/>
      <c r="D34" s="51"/>
      <c r="E34" s="48"/>
      <c r="F34" s="48">
        <v>1</v>
      </c>
      <c r="G34" s="48">
        <v>2</v>
      </c>
      <c r="H34" s="48">
        <v>3</v>
      </c>
      <c r="I34" s="48">
        <v>4</v>
      </c>
      <c r="J34" s="48">
        <v>5</v>
      </c>
      <c r="K34" s="48">
        <v>6</v>
      </c>
      <c r="L34" s="48">
        <v>7</v>
      </c>
      <c r="M34" s="48">
        <v>8</v>
      </c>
      <c r="N34" s="48">
        <v>9</v>
      </c>
      <c r="O34" s="48">
        <v>10</v>
      </c>
      <c r="P34" s="48" t="s">
        <v>137</v>
      </c>
      <c r="Q34" s="48" t="s">
        <v>138</v>
      </c>
      <c r="R34" s="48" t="s">
        <v>139</v>
      </c>
      <c r="S34" s="70"/>
      <c r="T34" s="1"/>
    </row>
    <row r="35" spans="1:20" s="95" customFormat="1" ht="20" x14ac:dyDescent="0.4">
      <c r="A35" s="90">
        <v>1</v>
      </c>
      <c r="B35" s="91"/>
      <c r="C35" s="99" t="s">
        <v>115</v>
      </c>
      <c r="D35" s="90"/>
      <c r="E35" s="90"/>
      <c r="F35" s="90">
        <v>10.6</v>
      </c>
      <c r="G35" s="93">
        <v>10</v>
      </c>
      <c r="H35" s="93">
        <v>10.3</v>
      </c>
      <c r="I35" s="93">
        <v>10.3</v>
      </c>
      <c r="J35" s="93">
        <v>10.199999999999999</v>
      </c>
      <c r="K35" s="93">
        <v>9.8000000000000007</v>
      </c>
      <c r="L35" s="93">
        <v>10.5</v>
      </c>
      <c r="M35" s="93">
        <v>9.8000000000000007</v>
      </c>
      <c r="N35" s="93">
        <v>10.1</v>
      </c>
      <c r="O35" s="93">
        <v>9.6999999999999993</v>
      </c>
      <c r="P35" s="91">
        <v>595</v>
      </c>
      <c r="Q35" s="93">
        <f t="shared" ref="Q35:Q41" si="2">SUM(F35:O35)</f>
        <v>101.3</v>
      </c>
      <c r="R35" s="93">
        <f t="shared" ref="R35:R41" si="3">P35+Q35</f>
        <v>696.3</v>
      </c>
      <c r="S35" s="96"/>
      <c r="T35" s="97"/>
    </row>
    <row r="36" spans="1:20" s="95" customFormat="1" ht="20" x14ac:dyDescent="0.4">
      <c r="A36" s="90">
        <v>2</v>
      </c>
      <c r="B36" s="91"/>
      <c r="C36" s="99" t="s">
        <v>104</v>
      </c>
      <c r="D36" s="90"/>
      <c r="E36" s="90"/>
      <c r="F36" s="90">
        <v>10.199999999999999</v>
      </c>
      <c r="G36" s="93">
        <v>10.6</v>
      </c>
      <c r="H36" s="93">
        <v>10.4</v>
      </c>
      <c r="I36" s="93">
        <v>10.5</v>
      </c>
      <c r="J36" s="93">
        <v>9.3000000000000007</v>
      </c>
      <c r="K36" s="93">
        <v>10.1</v>
      </c>
      <c r="L36" s="93">
        <v>9.9</v>
      </c>
      <c r="M36" s="93">
        <v>8.6999999999999993</v>
      </c>
      <c r="N36" s="93">
        <v>9.9</v>
      </c>
      <c r="O36" s="93">
        <v>10.1</v>
      </c>
      <c r="P36" s="91">
        <v>590</v>
      </c>
      <c r="Q36" s="93">
        <f t="shared" si="2"/>
        <v>99.7</v>
      </c>
      <c r="R36" s="93">
        <f t="shared" si="3"/>
        <v>689.7</v>
      </c>
      <c r="S36" s="96"/>
      <c r="T36" s="97"/>
    </row>
    <row r="37" spans="1:20" s="95" customFormat="1" ht="20" x14ac:dyDescent="0.4">
      <c r="A37" s="90">
        <v>3</v>
      </c>
      <c r="B37" s="91"/>
      <c r="C37" s="99" t="s">
        <v>113</v>
      </c>
      <c r="D37" s="100"/>
      <c r="E37" s="90"/>
      <c r="F37" s="90">
        <v>9.1999999999999993</v>
      </c>
      <c r="G37" s="93">
        <v>10.7</v>
      </c>
      <c r="H37" s="93">
        <v>10.1</v>
      </c>
      <c r="I37" s="93">
        <v>10.4</v>
      </c>
      <c r="J37" s="93">
        <v>10.3</v>
      </c>
      <c r="K37" s="93">
        <v>10.7</v>
      </c>
      <c r="L37" s="93">
        <v>10.199999999999999</v>
      </c>
      <c r="M37" s="93">
        <v>10.5</v>
      </c>
      <c r="N37" s="93">
        <v>9.6999999999999993</v>
      </c>
      <c r="O37" s="93">
        <v>10.3</v>
      </c>
      <c r="P37" s="91">
        <v>585</v>
      </c>
      <c r="Q37" s="93">
        <f t="shared" si="2"/>
        <v>102.10000000000001</v>
      </c>
      <c r="R37" s="93">
        <f t="shared" si="3"/>
        <v>687.1</v>
      </c>
      <c r="S37" s="98"/>
      <c r="T37" s="97"/>
    </row>
    <row r="38" spans="1:20" s="95" customFormat="1" ht="20" x14ac:dyDescent="0.4">
      <c r="A38" s="90">
        <v>4</v>
      </c>
      <c r="B38" s="91"/>
      <c r="C38" s="99" t="s">
        <v>106</v>
      </c>
      <c r="D38" s="100"/>
      <c r="E38" s="90"/>
      <c r="F38" s="90">
        <v>10.3</v>
      </c>
      <c r="G38" s="93">
        <v>9.6999999999999993</v>
      </c>
      <c r="H38" s="93">
        <v>10.3</v>
      </c>
      <c r="I38" s="93">
        <v>9.8000000000000007</v>
      </c>
      <c r="J38" s="93">
        <v>10.5</v>
      </c>
      <c r="K38" s="93">
        <v>9.6999999999999993</v>
      </c>
      <c r="L38" s="93">
        <v>9.8000000000000007</v>
      </c>
      <c r="M38" s="93">
        <v>9.9</v>
      </c>
      <c r="N38" s="93">
        <v>9.6999999999999993</v>
      </c>
      <c r="O38" s="93">
        <v>10.199999999999999</v>
      </c>
      <c r="P38" s="91">
        <v>584</v>
      </c>
      <c r="Q38" s="93">
        <f t="shared" si="2"/>
        <v>99.9</v>
      </c>
      <c r="R38" s="93">
        <f t="shared" si="3"/>
        <v>683.9</v>
      </c>
      <c r="S38" s="98"/>
      <c r="T38" s="97"/>
    </row>
    <row r="39" spans="1:20" s="95" customFormat="1" ht="20" x14ac:dyDescent="0.4">
      <c r="A39" s="90">
        <v>5</v>
      </c>
      <c r="B39" s="91"/>
      <c r="C39" s="99" t="s">
        <v>109</v>
      </c>
      <c r="D39" s="100"/>
      <c r="E39" s="90"/>
      <c r="F39" s="90">
        <v>10.7</v>
      </c>
      <c r="G39" s="93">
        <v>9.9</v>
      </c>
      <c r="H39" s="93">
        <v>9.6999999999999993</v>
      </c>
      <c r="I39" s="93">
        <v>10.5</v>
      </c>
      <c r="J39" s="93">
        <v>10.4</v>
      </c>
      <c r="K39" s="93">
        <v>10.1</v>
      </c>
      <c r="L39" s="93">
        <v>10.5</v>
      </c>
      <c r="M39" s="93">
        <v>10.1</v>
      </c>
      <c r="N39" s="93">
        <v>10.1</v>
      </c>
      <c r="O39" s="93">
        <v>10</v>
      </c>
      <c r="P39" s="91">
        <v>581</v>
      </c>
      <c r="Q39" s="93">
        <f t="shared" si="2"/>
        <v>101.99999999999999</v>
      </c>
      <c r="R39" s="93">
        <f t="shared" si="3"/>
        <v>683</v>
      </c>
      <c r="S39" s="96"/>
    </row>
    <row r="40" spans="1:20" s="95" customFormat="1" ht="20" x14ac:dyDescent="0.4">
      <c r="A40" s="90">
        <v>6</v>
      </c>
      <c r="B40" s="91"/>
      <c r="C40" s="99" t="s">
        <v>108</v>
      </c>
      <c r="D40" s="90"/>
      <c r="E40" s="90"/>
      <c r="F40" s="90">
        <v>10.1</v>
      </c>
      <c r="G40" s="93">
        <v>10.3</v>
      </c>
      <c r="H40" s="93">
        <v>10.4</v>
      </c>
      <c r="I40" s="93">
        <v>10.199999999999999</v>
      </c>
      <c r="J40" s="93">
        <v>9.1</v>
      </c>
      <c r="K40" s="93">
        <v>9.9</v>
      </c>
      <c r="L40" s="93">
        <v>10.4</v>
      </c>
      <c r="M40" s="93">
        <v>10.199999999999999</v>
      </c>
      <c r="N40" s="93">
        <v>9.4</v>
      </c>
      <c r="O40" s="93">
        <v>10.3</v>
      </c>
      <c r="P40" s="91">
        <v>576</v>
      </c>
      <c r="Q40" s="93">
        <f t="shared" si="2"/>
        <v>100.30000000000001</v>
      </c>
      <c r="R40" s="93">
        <f t="shared" si="3"/>
        <v>676.3</v>
      </c>
      <c r="S40" s="96"/>
    </row>
    <row r="41" spans="1:20" s="95" customFormat="1" ht="20" x14ac:dyDescent="0.4">
      <c r="A41" s="90">
        <v>7</v>
      </c>
      <c r="B41" s="91"/>
      <c r="C41" s="99" t="s">
        <v>105</v>
      </c>
      <c r="D41" s="90"/>
      <c r="E41" s="90"/>
      <c r="F41" s="90">
        <v>8.8000000000000007</v>
      </c>
      <c r="G41" s="93">
        <v>8.5</v>
      </c>
      <c r="H41" s="93">
        <v>9.5</v>
      </c>
      <c r="I41" s="93">
        <v>9.5</v>
      </c>
      <c r="J41" s="93">
        <v>10.6</v>
      </c>
      <c r="K41" s="93">
        <v>9.9</v>
      </c>
      <c r="L41" s="93">
        <v>9.4</v>
      </c>
      <c r="M41" s="93">
        <v>10.1</v>
      </c>
      <c r="N41" s="93">
        <v>9.6999999999999993</v>
      </c>
      <c r="O41" s="93">
        <v>10.3</v>
      </c>
      <c r="P41" s="91">
        <v>573</v>
      </c>
      <c r="Q41" s="93">
        <f t="shared" si="2"/>
        <v>96.3</v>
      </c>
      <c r="R41" s="93">
        <f t="shared" si="3"/>
        <v>669.3</v>
      </c>
      <c r="S41" s="96"/>
    </row>
  </sheetData>
  <mergeCells count="2">
    <mergeCell ref="I2:K2"/>
    <mergeCell ref="I32:K32"/>
  </mergeCells>
  <phoneticPr fontId="12" type="noConversion"/>
  <conditionalFormatting sqref="N17:O24 N26:O26 N29:O29 S5:S38 N5:O11 G17:L24 G26:L26 G29:L29 Q5:R30 G13:L15 G5:L11 N13:O15 N35:O41 Q35:R41 G35:L41">
    <cfRule type="cellIs" dxfId="6" priority="1" stopIfTrue="1" operator="equal">
      <formula>100</formula>
    </cfRule>
  </conditionalFormatting>
  <pageMargins left="0.5" right="0.25" top="1" bottom="1" header="0.5" footer="0.5"/>
  <pageSetup scale="6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/>
  </sheetViews>
  <sheetFormatPr defaultRowHeight="13" x14ac:dyDescent="0.3"/>
  <cols>
    <col min="1" max="2" width="7.453125" customWidth="1"/>
    <col min="3" max="3" width="28.1796875" style="49" customWidth="1"/>
    <col min="4" max="4" width="10.54296875" customWidth="1"/>
    <col min="5" max="8" width="9.26953125" bestFit="1" customWidth="1"/>
    <col min="9" max="9" width="9.453125" bestFit="1" customWidth="1"/>
    <col min="10" max="14" width="9.26953125" bestFit="1" customWidth="1"/>
    <col min="15" max="15" width="14.54296875" style="47" customWidth="1"/>
    <col min="16" max="16" width="9.26953125" style="47" bestFit="1" customWidth="1"/>
    <col min="17" max="17" width="11.7265625" style="47" customWidth="1"/>
  </cols>
  <sheetData>
    <row r="1" spans="1:17" ht="17.5" x14ac:dyDescent="0.35">
      <c r="I1" s="48" t="s">
        <v>140</v>
      </c>
    </row>
    <row r="2" spans="1:17" ht="15.5" x14ac:dyDescent="0.35">
      <c r="H2" s="111">
        <v>39895</v>
      </c>
      <c r="I2" s="112"/>
      <c r="J2" s="112"/>
    </row>
    <row r="4" spans="1:17" s="51" customFormat="1" ht="18" x14ac:dyDescent="0.4">
      <c r="A4" s="48" t="s">
        <v>141</v>
      </c>
      <c r="B4" s="48" t="s">
        <v>7</v>
      </c>
      <c r="C4" s="50"/>
      <c r="E4" s="48">
        <v>1</v>
      </c>
      <c r="F4" s="48">
        <v>2</v>
      </c>
      <c r="G4" s="48">
        <v>3</v>
      </c>
      <c r="H4" s="48">
        <v>4</v>
      </c>
      <c r="I4" s="48">
        <v>5</v>
      </c>
      <c r="J4" s="48">
        <v>6</v>
      </c>
      <c r="K4" s="48">
        <v>7</v>
      </c>
      <c r="L4" s="48">
        <v>8</v>
      </c>
      <c r="M4" s="48">
        <v>9</v>
      </c>
      <c r="N4" s="48">
        <v>10</v>
      </c>
      <c r="O4" s="48" t="s">
        <v>137</v>
      </c>
      <c r="P4" s="48" t="s">
        <v>138</v>
      </c>
      <c r="Q4" s="48" t="s">
        <v>139</v>
      </c>
    </row>
    <row r="5" spans="1:17" s="95" customFormat="1" ht="20" x14ac:dyDescent="0.4">
      <c r="A5" s="90">
        <v>1</v>
      </c>
      <c r="B5" s="91">
        <v>60</v>
      </c>
      <c r="C5" s="92" t="s">
        <v>119</v>
      </c>
      <c r="D5" s="58">
        <v>99</v>
      </c>
      <c r="E5" s="93">
        <v>8.5</v>
      </c>
      <c r="F5" s="93">
        <v>10.6</v>
      </c>
      <c r="G5" s="93">
        <v>10.199999999999999</v>
      </c>
      <c r="H5" s="93">
        <v>10.7</v>
      </c>
      <c r="I5" s="93">
        <v>10.5</v>
      </c>
      <c r="J5" s="93">
        <v>10.9</v>
      </c>
      <c r="K5" s="93">
        <v>10.6</v>
      </c>
      <c r="L5" s="93">
        <v>10.7</v>
      </c>
      <c r="M5" s="93">
        <v>10.1</v>
      </c>
      <c r="N5" s="93">
        <v>10.1</v>
      </c>
      <c r="O5" s="91">
        <f>MPrn!T17</f>
        <v>1194</v>
      </c>
      <c r="P5" s="93">
        <f t="shared" ref="P5:P12" si="0">SUM(E5:N5)</f>
        <v>102.89999999999999</v>
      </c>
      <c r="Q5" s="94">
        <f t="shared" ref="Q5:Q12" si="1">O5+P5</f>
        <v>1296.9000000000001</v>
      </c>
    </row>
    <row r="6" spans="1:17" s="95" customFormat="1" ht="20" x14ac:dyDescent="0.4">
      <c r="A6" s="90">
        <v>2</v>
      </c>
      <c r="B6" s="91">
        <v>52</v>
      </c>
      <c r="C6" s="92" t="s">
        <v>116</v>
      </c>
      <c r="D6" s="58">
        <v>14786</v>
      </c>
      <c r="E6" s="93">
        <v>10.1</v>
      </c>
      <c r="F6" s="93">
        <v>10.6</v>
      </c>
      <c r="G6" s="93">
        <v>10.6</v>
      </c>
      <c r="H6" s="93">
        <v>10.3</v>
      </c>
      <c r="I6" s="93">
        <v>10.8</v>
      </c>
      <c r="J6" s="93">
        <v>10.199999999999999</v>
      </c>
      <c r="K6" s="93">
        <v>10.4</v>
      </c>
      <c r="L6" s="93">
        <v>10.7</v>
      </c>
      <c r="M6" s="93">
        <v>10.8</v>
      </c>
      <c r="N6" s="93">
        <v>9.3000000000000007</v>
      </c>
      <c r="O6" s="91">
        <f>MPrn!T18</f>
        <v>1192</v>
      </c>
      <c r="P6" s="93">
        <f t="shared" si="0"/>
        <v>103.8</v>
      </c>
      <c r="Q6" s="94">
        <f t="shared" si="1"/>
        <v>1295.8</v>
      </c>
    </row>
    <row r="7" spans="1:17" s="95" customFormat="1" ht="20" x14ac:dyDescent="0.4">
      <c r="A7" s="90">
        <v>3</v>
      </c>
      <c r="B7" s="91">
        <v>76</v>
      </c>
      <c r="C7" s="92" t="s">
        <v>128</v>
      </c>
      <c r="D7" s="58">
        <v>100255</v>
      </c>
      <c r="E7" s="93">
        <v>10</v>
      </c>
      <c r="F7" s="93">
        <v>10.5</v>
      </c>
      <c r="G7" s="93">
        <v>10.6</v>
      </c>
      <c r="H7" s="93">
        <v>10.5</v>
      </c>
      <c r="I7" s="93">
        <v>10.3</v>
      </c>
      <c r="J7" s="93">
        <v>10.7</v>
      </c>
      <c r="K7" s="93">
        <v>10.7</v>
      </c>
      <c r="L7" s="93">
        <v>10.6</v>
      </c>
      <c r="M7" s="93">
        <v>10</v>
      </c>
      <c r="N7" s="93">
        <v>10.8</v>
      </c>
      <c r="O7" s="91">
        <f>MPrn!T19</f>
        <v>1190</v>
      </c>
      <c r="P7" s="93">
        <f t="shared" si="0"/>
        <v>104.7</v>
      </c>
      <c r="Q7" s="94">
        <f t="shared" si="1"/>
        <v>1294.7</v>
      </c>
    </row>
    <row r="8" spans="1:17" s="95" customFormat="1" ht="20" x14ac:dyDescent="0.4">
      <c r="A8" s="90">
        <v>4</v>
      </c>
      <c r="B8" s="91">
        <v>32</v>
      </c>
      <c r="C8" s="92" t="s">
        <v>110</v>
      </c>
      <c r="D8" s="58">
        <v>749</v>
      </c>
      <c r="E8" s="93">
        <v>10.5</v>
      </c>
      <c r="F8" s="93">
        <v>10.199999999999999</v>
      </c>
      <c r="G8" s="93">
        <v>10.6</v>
      </c>
      <c r="H8" s="93">
        <v>10.4</v>
      </c>
      <c r="I8" s="93">
        <v>10.3</v>
      </c>
      <c r="J8" s="93">
        <v>10.199999999999999</v>
      </c>
      <c r="K8" s="93">
        <v>10.1</v>
      </c>
      <c r="L8" s="93">
        <v>10.5</v>
      </c>
      <c r="M8" s="93">
        <v>9.6</v>
      </c>
      <c r="N8" s="93">
        <v>10.5</v>
      </c>
      <c r="O8" s="91">
        <f>MPrn!T20</f>
        <v>1190</v>
      </c>
      <c r="P8" s="93">
        <f t="shared" si="0"/>
        <v>102.89999999999999</v>
      </c>
      <c r="Q8" s="94">
        <f t="shared" si="1"/>
        <v>1292.9000000000001</v>
      </c>
    </row>
    <row r="9" spans="1:17" s="95" customFormat="1" ht="20" x14ac:dyDescent="0.4">
      <c r="A9" s="90">
        <v>5</v>
      </c>
      <c r="B9" s="91">
        <v>3</v>
      </c>
      <c r="C9" s="92" t="s">
        <v>100</v>
      </c>
      <c r="D9" s="58">
        <v>844</v>
      </c>
      <c r="E9" s="93">
        <v>10.9</v>
      </c>
      <c r="F9" s="93">
        <v>10.6</v>
      </c>
      <c r="G9" s="93">
        <v>10.4</v>
      </c>
      <c r="H9" s="93">
        <v>10.7</v>
      </c>
      <c r="I9" s="93">
        <v>10.8</v>
      </c>
      <c r="J9" s="93">
        <v>10.4</v>
      </c>
      <c r="K9" s="93">
        <v>10</v>
      </c>
      <c r="L9" s="93">
        <v>10.199999999999999</v>
      </c>
      <c r="M9" s="93">
        <v>10.199999999999999</v>
      </c>
      <c r="N9" s="93">
        <v>10.1</v>
      </c>
      <c r="O9" s="91">
        <f>MPrn!T21</f>
        <v>1190</v>
      </c>
      <c r="P9" s="93">
        <f t="shared" si="0"/>
        <v>104.29999999999998</v>
      </c>
      <c r="Q9" s="94">
        <f t="shared" si="1"/>
        <v>1294.3</v>
      </c>
    </row>
    <row r="10" spans="1:17" s="95" customFormat="1" ht="20" x14ac:dyDescent="0.4">
      <c r="A10" s="90">
        <v>6</v>
      </c>
      <c r="B10" s="91">
        <v>62</v>
      </c>
      <c r="C10" s="92" t="s">
        <v>121</v>
      </c>
      <c r="D10" s="58">
        <v>9064</v>
      </c>
      <c r="E10" s="93">
        <v>9.6</v>
      </c>
      <c r="F10" s="93">
        <v>10.1</v>
      </c>
      <c r="G10" s="93">
        <v>10.5</v>
      </c>
      <c r="H10" s="93">
        <v>10.1</v>
      </c>
      <c r="I10" s="93">
        <v>10.8</v>
      </c>
      <c r="J10" s="93">
        <v>10.3</v>
      </c>
      <c r="K10" s="93">
        <v>10.199999999999999</v>
      </c>
      <c r="L10" s="93">
        <v>10.7</v>
      </c>
      <c r="M10" s="93">
        <v>9.9</v>
      </c>
      <c r="N10" s="93">
        <v>10.4</v>
      </c>
      <c r="O10" s="91">
        <f>MPrn!T22</f>
        <v>1191</v>
      </c>
      <c r="P10" s="93">
        <f t="shared" si="0"/>
        <v>102.60000000000001</v>
      </c>
      <c r="Q10" s="94">
        <f t="shared" si="1"/>
        <v>1293.5999999999999</v>
      </c>
    </row>
    <row r="11" spans="1:17" s="95" customFormat="1" ht="20" x14ac:dyDescent="0.4">
      <c r="A11" s="90">
        <v>7</v>
      </c>
      <c r="B11" s="91">
        <v>36</v>
      </c>
      <c r="C11" s="92" t="s">
        <v>112</v>
      </c>
      <c r="D11" s="58">
        <v>14663</v>
      </c>
      <c r="E11" s="93">
        <v>10.5</v>
      </c>
      <c r="F11" s="93">
        <v>10.199999999999999</v>
      </c>
      <c r="G11" s="93">
        <v>10.199999999999999</v>
      </c>
      <c r="H11" s="93">
        <v>9.4</v>
      </c>
      <c r="I11" s="93">
        <v>10.199999999999999</v>
      </c>
      <c r="J11" s="93">
        <v>9.8000000000000007</v>
      </c>
      <c r="K11" s="93">
        <v>10.199999999999999</v>
      </c>
      <c r="L11" s="93">
        <v>10.1</v>
      </c>
      <c r="M11" s="93">
        <v>9.5</v>
      </c>
      <c r="N11" s="93">
        <v>10.1</v>
      </c>
      <c r="O11" s="91">
        <f>MPrn!T23</f>
        <v>1191</v>
      </c>
      <c r="P11" s="93">
        <f t="shared" si="0"/>
        <v>100.19999999999999</v>
      </c>
      <c r="Q11" s="94">
        <f t="shared" si="1"/>
        <v>1291.2</v>
      </c>
    </row>
    <row r="12" spans="1:17" s="95" customFormat="1" ht="20" x14ac:dyDescent="0.4">
      <c r="A12" s="90">
        <v>8</v>
      </c>
      <c r="B12" s="91">
        <v>4</v>
      </c>
      <c r="C12" s="92" t="s">
        <v>101</v>
      </c>
      <c r="D12" s="58">
        <v>9146</v>
      </c>
      <c r="E12" s="93">
        <v>9.6999999999999993</v>
      </c>
      <c r="F12" s="93">
        <v>10.6</v>
      </c>
      <c r="G12" s="93">
        <v>10</v>
      </c>
      <c r="H12" s="93">
        <v>10.3</v>
      </c>
      <c r="I12" s="93">
        <v>9.9</v>
      </c>
      <c r="J12" s="93">
        <v>10.6</v>
      </c>
      <c r="K12" s="93">
        <v>10.5</v>
      </c>
      <c r="L12" s="93">
        <v>9.9</v>
      </c>
      <c r="M12" s="93">
        <v>10.7</v>
      </c>
      <c r="N12" s="93">
        <v>9.5</v>
      </c>
      <c r="O12" s="91">
        <f>MPrn!T24</f>
        <v>1190</v>
      </c>
      <c r="P12" s="93">
        <f t="shared" si="0"/>
        <v>101.7</v>
      </c>
      <c r="Q12" s="94">
        <f t="shared" si="1"/>
        <v>1291.7</v>
      </c>
    </row>
    <row r="24" spans="1:17" ht="17.5" x14ac:dyDescent="0.35">
      <c r="I24" s="48" t="s">
        <v>149</v>
      </c>
    </row>
    <row r="25" spans="1:17" ht="15.5" x14ac:dyDescent="0.35">
      <c r="H25" s="111">
        <v>39896</v>
      </c>
      <c r="I25" s="112"/>
      <c r="J25" s="112"/>
    </row>
    <row r="27" spans="1:17" s="51" customFormat="1" ht="18" x14ac:dyDescent="0.4">
      <c r="A27" s="48" t="s">
        <v>141</v>
      </c>
      <c r="B27" s="48" t="s">
        <v>7</v>
      </c>
      <c r="C27" s="50"/>
      <c r="E27" s="48">
        <v>1</v>
      </c>
      <c r="F27" s="48">
        <v>2</v>
      </c>
      <c r="G27" s="48">
        <v>3</v>
      </c>
      <c r="H27" s="48">
        <v>4</v>
      </c>
      <c r="I27" s="48">
        <v>5</v>
      </c>
      <c r="J27" s="48">
        <v>6</v>
      </c>
      <c r="K27" s="48">
        <v>7</v>
      </c>
      <c r="L27" s="48">
        <v>8</v>
      </c>
      <c r="M27" s="48">
        <v>9</v>
      </c>
      <c r="N27" s="48">
        <v>10</v>
      </c>
      <c r="O27" s="48" t="s">
        <v>137</v>
      </c>
      <c r="P27" s="48" t="s">
        <v>138</v>
      </c>
      <c r="Q27" s="48" t="s">
        <v>139</v>
      </c>
    </row>
    <row r="28" spans="1:17" s="78" customFormat="1" ht="20" x14ac:dyDescent="0.4">
      <c r="A28" s="80">
        <v>1</v>
      </c>
      <c r="B28" s="88">
        <v>60</v>
      </c>
      <c r="C28" s="89" t="s">
        <v>119</v>
      </c>
      <c r="D28" s="55">
        <v>99</v>
      </c>
      <c r="E28" s="84">
        <v>10.6</v>
      </c>
      <c r="F28" s="85">
        <v>10.8</v>
      </c>
      <c r="G28" s="85">
        <v>9.8000000000000007</v>
      </c>
      <c r="H28" s="85">
        <v>10</v>
      </c>
      <c r="I28" s="85">
        <v>10.7</v>
      </c>
      <c r="J28" s="85">
        <v>10.7</v>
      </c>
      <c r="K28" s="85">
        <v>10.4</v>
      </c>
      <c r="L28" s="85">
        <v>9.9</v>
      </c>
      <c r="M28" s="85">
        <v>10</v>
      </c>
      <c r="N28" s="85">
        <v>10.1</v>
      </c>
      <c r="O28" s="86">
        <v>596</v>
      </c>
      <c r="P28" s="85">
        <f t="shared" ref="P28:P35" si="2">SUM(E28:N28)</f>
        <v>103.00000000000001</v>
      </c>
      <c r="Q28" s="87">
        <f t="shared" ref="Q28:Q35" si="3">O28+P28</f>
        <v>699</v>
      </c>
    </row>
    <row r="29" spans="1:17" s="78" customFormat="1" ht="20" x14ac:dyDescent="0.4">
      <c r="A29" s="80">
        <v>2</v>
      </c>
      <c r="B29" s="88">
        <v>70</v>
      </c>
      <c r="C29" s="89" t="s">
        <v>125</v>
      </c>
      <c r="D29" s="55">
        <v>13480</v>
      </c>
      <c r="E29" s="84">
        <v>10.1</v>
      </c>
      <c r="F29" s="85">
        <v>10.4</v>
      </c>
      <c r="G29" s="85">
        <v>10.1</v>
      </c>
      <c r="H29" s="85">
        <v>9.9</v>
      </c>
      <c r="I29" s="85">
        <v>10.1</v>
      </c>
      <c r="J29" s="85">
        <v>10.4</v>
      </c>
      <c r="K29" s="85">
        <v>10.199999999999999</v>
      </c>
      <c r="L29" s="85">
        <v>10.199999999999999</v>
      </c>
      <c r="M29" s="85">
        <v>10.3</v>
      </c>
      <c r="N29" s="85">
        <v>9.9</v>
      </c>
      <c r="O29" s="86">
        <v>597</v>
      </c>
      <c r="P29" s="85">
        <f t="shared" si="2"/>
        <v>101.60000000000001</v>
      </c>
      <c r="Q29" s="87">
        <f t="shared" si="3"/>
        <v>698.6</v>
      </c>
    </row>
    <row r="30" spans="1:17" s="78" customFormat="1" ht="20" x14ac:dyDescent="0.4">
      <c r="A30" s="80">
        <v>3</v>
      </c>
      <c r="B30" s="88">
        <v>81</v>
      </c>
      <c r="C30" s="89" t="s">
        <v>130</v>
      </c>
      <c r="D30" s="54">
        <v>13019</v>
      </c>
      <c r="E30" s="84">
        <v>10.3</v>
      </c>
      <c r="F30" s="85">
        <v>10.3</v>
      </c>
      <c r="G30" s="85">
        <v>9.1</v>
      </c>
      <c r="H30" s="85">
        <v>10.4</v>
      </c>
      <c r="I30" s="85">
        <v>10.6</v>
      </c>
      <c r="J30" s="85">
        <v>10.3</v>
      </c>
      <c r="K30" s="85">
        <v>10.6</v>
      </c>
      <c r="L30" s="85">
        <v>10.3</v>
      </c>
      <c r="M30" s="85">
        <v>10</v>
      </c>
      <c r="N30" s="85">
        <v>10.6</v>
      </c>
      <c r="O30" s="86">
        <v>596</v>
      </c>
      <c r="P30" s="85">
        <f t="shared" si="2"/>
        <v>102.49999999999999</v>
      </c>
      <c r="Q30" s="87">
        <f t="shared" si="3"/>
        <v>698.5</v>
      </c>
    </row>
    <row r="31" spans="1:17" s="78" customFormat="1" ht="20" x14ac:dyDescent="0.4">
      <c r="A31" s="80">
        <v>4</v>
      </c>
      <c r="B31" s="88">
        <v>58</v>
      </c>
      <c r="C31" s="89" t="s">
        <v>117</v>
      </c>
      <c r="D31" s="55">
        <v>13897</v>
      </c>
      <c r="E31" s="84">
        <v>9.5</v>
      </c>
      <c r="F31" s="85">
        <v>10.3</v>
      </c>
      <c r="G31" s="85">
        <v>10.5</v>
      </c>
      <c r="H31" s="85">
        <v>9.1999999999999993</v>
      </c>
      <c r="I31" s="85">
        <v>10.5</v>
      </c>
      <c r="J31" s="85">
        <v>9.9</v>
      </c>
      <c r="K31" s="85">
        <v>10.3</v>
      </c>
      <c r="L31" s="85">
        <v>10.3</v>
      </c>
      <c r="M31" s="85">
        <v>9.9</v>
      </c>
      <c r="N31" s="85">
        <v>10.7</v>
      </c>
      <c r="O31" s="86">
        <v>597</v>
      </c>
      <c r="P31" s="85">
        <f t="shared" si="2"/>
        <v>101.10000000000001</v>
      </c>
      <c r="Q31" s="87">
        <f t="shared" si="3"/>
        <v>698.1</v>
      </c>
    </row>
    <row r="32" spans="1:17" s="78" customFormat="1" ht="20" x14ac:dyDescent="0.4">
      <c r="A32" s="80">
        <v>5</v>
      </c>
      <c r="B32" s="88">
        <v>52</v>
      </c>
      <c r="C32" s="89" t="s">
        <v>116</v>
      </c>
      <c r="D32" s="55">
        <v>14786</v>
      </c>
      <c r="E32" s="84">
        <v>9.6</v>
      </c>
      <c r="F32" s="85">
        <v>9.8000000000000007</v>
      </c>
      <c r="G32" s="85">
        <v>10.9</v>
      </c>
      <c r="H32" s="85">
        <v>10.199999999999999</v>
      </c>
      <c r="I32" s="85">
        <v>10</v>
      </c>
      <c r="J32" s="85">
        <v>10.3</v>
      </c>
      <c r="K32" s="85">
        <v>10.3</v>
      </c>
      <c r="L32" s="85">
        <v>9.9</v>
      </c>
      <c r="M32" s="85">
        <v>10.8</v>
      </c>
      <c r="N32" s="85">
        <v>10.1</v>
      </c>
      <c r="O32" s="86">
        <v>594</v>
      </c>
      <c r="P32" s="85">
        <f t="shared" si="2"/>
        <v>101.89999999999999</v>
      </c>
      <c r="Q32" s="87">
        <f t="shared" si="3"/>
        <v>695.9</v>
      </c>
    </row>
    <row r="33" spans="1:17" s="78" customFormat="1" ht="20" x14ac:dyDescent="0.4">
      <c r="A33" s="80">
        <v>6</v>
      </c>
      <c r="B33" s="88">
        <v>48</v>
      </c>
      <c r="C33" s="89" t="s">
        <v>115</v>
      </c>
      <c r="D33" s="55">
        <v>31689</v>
      </c>
      <c r="E33" s="84">
        <v>9.3000000000000007</v>
      </c>
      <c r="F33" s="85">
        <v>10.199999999999999</v>
      </c>
      <c r="G33" s="85">
        <v>10.8</v>
      </c>
      <c r="H33" s="85">
        <v>9.8000000000000007</v>
      </c>
      <c r="I33" s="85">
        <v>9.8000000000000007</v>
      </c>
      <c r="J33" s="85">
        <v>9.5</v>
      </c>
      <c r="K33" s="85">
        <v>10.5</v>
      </c>
      <c r="L33" s="85">
        <v>10.5</v>
      </c>
      <c r="M33" s="85">
        <v>9.8000000000000007</v>
      </c>
      <c r="N33" s="85">
        <v>10.3</v>
      </c>
      <c r="O33" s="86">
        <v>595</v>
      </c>
      <c r="P33" s="85">
        <f t="shared" si="2"/>
        <v>100.5</v>
      </c>
      <c r="Q33" s="87">
        <f t="shared" si="3"/>
        <v>695.5</v>
      </c>
    </row>
    <row r="34" spans="1:17" s="78" customFormat="1" ht="20" x14ac:dyDescent="0.4">
      <c r="A34" s="80">
        <v>7</v>
      </c>
      <c r="B34" s="88">
        <v>4</v>
      </c>
      <c r="C34" s="89" t="s">
        <v>101</v>
      </c>
      <c r="D34" s="55">
        <v>9146</v>
      </c>
      <c r="E34" s="84">
        <v>10.1</v>
      </c>
      <c r="F34" s="85">
        <v>9.5</v>
      </c>
      <c r="G34" s="85">
        <v>10</v>
      </c>
      <c r="H34" s="85">
        <v>10</v>
      </c>
      <c r="I34" s="85">
        <v>9.9</v>
      </c>
      <c r="J34" s="85">
        <v>9.9</v>
      </c>
      <c r="K34" s="85">
        <v>10.7</v>
      </c>
      <c r="L34" s="85">
        <v>9.4</v>
      </c>
      <c r="M34" s="85">
        <v>10.199999999999999</v>
      </c>
      <c r="N34" s="85">
        <v>9.3000000000000007</v>
      </c>
      <c r="O34" s="86">
        <v>596</v>
      </c>
      <c r="P34" s="85">
        <f t="shared" si="2"/>
        <v>99</v>
      </c>
      <c r="Q34" s="87">
        <f t="shared" si="3"/>
        <v>695</v>
      </c>
    </row>
    <row r="35" spans="1:17" s="78" customFormat="1" ht="20" x14ac:dyDescent="0.4">
      <c r="A35" s="80">
        <v>8</v>
      </c>
      <c r="B35" s="88">
        <v>3</v>
      </c>
      <c r="C35" s="89" t="s">
        <v>100</v>
      </c>
      <c r="D35" s="55">
        <v>844</v>
      </c>
      <c r="E35" s="84">
        <v>10.3</v>
      </c>
      <c r="F35" s="85">
        <v>10.6</v>
      </c>
      <c r="G35" s="85">
        <v>10.199999999999999</v>
      </c>
      <c r="H35" s="85">
        <v>10.199999999999999</v>
      </c>
      <c r="I35" s="85">
        <v>9.3000000000000007</v>
      </c>
      <c r="J35" s="85">
        <v>9.8000000000000007</v>
      </c>
      <c r="K35" s="85">
        <v>9.4</v>
      </c>
      <c r="L35" s="85">
        <v>10.5</v>
      </c>
      <c r="M35" s="85">
        <v>10.5</v>
      </c>
      <c r="N35" s="85">
        <v>9.8000000000000007</v>
      </c>
      <c r="O35" s="86">
        <v>594</v>
      </c>
      <c r="P35" s="85">
        <f t="shared" si="2"/>
        <v>100.6</v>
      </c>
      <c r="Q35" s="87">
        <f t="shared" si="3"/>
        <v>694.6</v>
      </c>
    </row>
  </sheetData>
  <mergeCells count="2">
    <mergeCell ref="H25:J25"/>
    <mergeCell ref="H2:J2"/>
  </mergeCells>
  <phoneticPr fontId="12" type="noConversion"/>
  <pageMargins left="0.25" right="0" top="1" bottom="1" header="0.5" footer="0.5"/>
  <pageSetup scale="70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"/>
  <sheetViews>
    <sheetView workbookViewId="0"/>
  </sheetViews>
  <sheetFormatPr defaultRowHeight="15.5" x14ac:dyDescent="0.35"/>
  <cols>
    <col min="1" max="1" width="5" customWidth="1"/>
    <col min="2" max="2" width="5.1796875" bestFit="1" customWidth="1"/>
    <col min="3" max="3" width="21.81640625" bestFit="1" customWidth="1"/>
    <col min="4" max="4" width="11.54296875" customWidth="1"/>
    <col min="5" max="5" width="5" style="1" bestFit="1" customWidth="1"/>
    <col min="6" max="11" width="5.1796875" style="1" customWidth="1"/>
    <col min="12" max="12" width="5.1796875" style="1" bestFit="1" customWidth="1"/>
    <col min="13" max="18" width="5.1796875" style="1" customWidth="1"/>
    <col min="19" max="19" width="5.1796875" style="1" bestFit="1" customWidth="1"/>
    <col min="20" max="20" width="6.7265625" style="1" bestFit="1" customWidth="1"/>
    <col min="21" max="21" width="7" style="1" bestFit="1" customWidth="1"/>
    <col min="22" max="22" width="8.26953125" style="1" bestFit="1" customWidth="1"/>
  </cols>
  <sheetData>
    <row r="1" spans="1:26" ht="20" x14ac:dyDescent="0.4">
      <c r="A1" s="6" t="s">
        <v>37</v>
      </c>
      <c r="B1" s="6"/>
      <c r="C1" s="6"/>
      <c r="D1" s="6"/>
      <c r="E1" s="5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6" ht="20" x14ac:dyDescent="0.4">
      <c r="A2" s="6" t="s">
        <v>38</v>
      </c>
      <c r="B2" s="6"/>
      <c r="C2" s="6"/>
      <c r="D2" s="6"/>
      <c r="E2" s="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6" x14ac:dyDescent="0.35">
      <c r="A3" s="5"/>
      <c r="B3" s="5"/>
      <c r="C3" s="5"/>
      <c r="D3" s="5"/>
      <c r="E3" s="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6" ht="18" x14ac:dyDescent="0.4">
      <c r="A4" s="7" t="s">
        <v>145</v>
      </c>
      <c r="B4" s="7"/>
      <c r="C4" s="7"/>
      <c r="D4" s="7"/>
      <c r="E4" s="5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6" ht="18" x14ac:dyDescent="0.4">
      <c r="A5" s="7" t="s">
        <v>39</v>
      </c>
      <c r="B5" s="7"/>
      <c r="C5" s="7"/>
      <c r="D5" s="7"/>
      <c r="E5" s="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6" ht="18" x14ac:dyDescent="0.4">
      <c r="A6" s="7"/>
      <c r="B6" s="7"/>
      <c r="C6" s="7"/>
      <c r="D6" s="7"/>
      <c r="E6" s="4"/>
    </row>
    <row r="7" spans="1:26" s="3" customFormat="1" x14ac:dyDescent="0.35">
      <c r="A7" s="12" t="s">
        <v>27</v>
      </c>
      <c r="B7" s="12"/>
      <c r="C7" s="12"/>
      <c r="D7" s="12" t="s">
        <v>160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6"/>
    </row>
    <row r="8" spans="1:26" s="3" customFormat="1" x14ac:dyDescent="0.35">
      <c r="A8" s="12" t="s">
        <v>28</v>
      </c>
      <c r="B8" s="12"/>
      <c r="C8" s="12"/>
      <c r="D8" s="12" t="s">
        <v>161</v>
      </c>
    </row>
    <row r="9" spans="1:26" s="3" customFormat="1" x14ac:dyDescent="0.35">
      <c r="A9" s="12" t="s">
        <v>29</v>
      </c>
      <c r="B9" s="12"/>
      <c r="C9" s="12"/>
      <c r="D9" s="3" t="s">
        <v>162</v>
      </c>
    </row>
    <row r="10" spans="1:26" s="3" customFormat="1" x14ac:dyDescent="0.3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4"/>
    </row>
    <row r="11" spans="1:26" s="3" customFormat="1" x14ac:dyDescent="0.35">
      <c r="A11" s="12"/>
      <c r="B11" s="12"/>
      <c r="C11" s="12"/>
      <c r="D11" s="1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6" x14ac:dyDescent="0.35">
      <c r="A12" s="4" t="s">
        <v>13</v>
      </c>
      <c r="B12" s="4" t="s">
        <v>7</v>
      </c>
      <c r="C12" s="12" t="s">
        <v>6</v>
      </c>
      <c r="D12" s="4" t="s">
        <v>8</v>
      </c>
      <c r="E12" s="4" t="s">
        <v>9</v>
      </c>
      <c r="F12" s="4">
        <v>1</v>
      </c>
      <c r="G12" s="4">
        <v>2</v>
      </c>
      <c r="H12" s="4">
        <v>3</v>
      </c>
      <c r="I12" s="4">
        <v>4</v>
      </c>
      <c r="J12" s="4">
        <v>5</v>
      </c>
      <c r="K12" s="4">
        <v>6</v>
      </c>
      <c r="L12" s="4" t="s">
        <v>14</v>
      </c>
      <c r="M12" s="4">
        <v>1</v>
      </c>
      <c r="N12" s="4">
        <v>2</v>
      </c>
      <c r="O12" s="4">
        <v>3</v>
      </c>
      <c r="P12" s="4">
        <v>4</v>
      </c>
      <c r="Q12" s="4">
        <v>5</v>
      </c>
      <c r="R12" s="4">
        <v>6</v>
      </c>
      <c r="S12" s="4" t="s">
        <v>15</v>
      </c>
      <c r="T12" s="4" t="s">
        <v>16</v>
      </c>
      <c r="U12" s="4" t="s">
        <v>17</v>
      </c>
      <c r="V12" s="4" t="s">
        <v>16</v>
      </c>
      <c r="W12" s="3"/>
      <c r="X12" s="4"/>
      <c r="Y12" s="4"/>
    </row>
    <row r="13" spans="1:26" s="24" customFormat="1" x14ac:dyDescent="0.35">
      <c r="A13" s="19">
        <v>1</v>
      </c>
      <c r="B13" s="29">
        <v>48</v>
      </c>
      <c r="C13" s="24" t="s">
        <v>115</v>
      </c>
      <c r="D13" s="30">
        <v>31689</v>
      </c>
      <c r="E13" s="24" t="s">
        <v>0</v>
      </c>
      <c r="F13" s="19">
        <v>99</v>
      </c>
      <c r="G13" s="19">
        <v>100</v>
      </c>
      <c r="H13" s="19">
        <v>99</v>
      </c>
      <c r="I13" s="19">
        <v>100</v>
      </c>
      <c r="J13" s="19">
        <v>96</v>
      </c>
      <c r="K13" s="19">
        <v>99</v>
      </c>
      <c r="L13" s="1">
        <f t="shared" ref="L13:L19" si="0">SUM(F13:K13)</f>
        <v>593</v>
      </c>
      <c r="M13" s="19">
        <v>99</v>
      </c>
      <c r="N13" s="19">
        <v>98</v>
      </c>
      <c r="O13" s="19">
        <v>98</v>
      </c>
      <c r="P13" s="19">
        <v>100</v>
      </c>
      <c r="Q13" s="19">
        <v>100</v>
      </c>
      <c r="R13" s="19">
        <v>100</v>
      </c>
      <c r="S13" s="1">
        <f t="shared" ref="S13:S19" si="1">SUM(M13:R13)</f>
        <v>595</v>
      </c>
      <c r="T13" s="21">
        <f t="shared" ref="T13:T19" si="2">SUM(L13+S13)</f>
        <v>1188</v>
      </c>
      <c r="U13" s="25">
        <v>102</v>
      </c>
      <c r="V13" s="23">
        <f t="shared" ref="V13:V19" si="3">SUM(T13:U13)</f>
        <v>1290</v>
      </c>
      <c r="X13" s="29"/>
    </row>
    <row r="14" spans="1:26" x14ac:dyDescent="0.35">
      <c r="A14" s="1">
        <v>2</v>
      </c>
      <c r="B14" s="29">
        <v>14</v>
      </c>
      <c r="C14" s="24" t="s">
        <v>104</v>
      </c>
      <c r="D14" s="32">
        <v>28605</v>
      </c>
      <c r="E14" s="24" t="s">
        <v>1</v>
      </c>
      <c r="F14" s="1">
        <v>97</v>
      </c>
      <c r="G14" s="1">
        <v>97</v>
      </c>
      <c r="H14" s="1">
        <v>98</v>
      </c>
      <c r="I14" s="1">
        <v>100</v>
      </c>
      <c r="J14" s="1">
        <v>94</v>
      </c>
      <c r="K14" s="1">
        <v>98</v>
      </c>
      <c r="L14" s="1">
        <f t="shared" si="0"/>
        <v>584</v>
      </c>
      <c r="M14" s="1">
        <v>98</v>
      </c>
      <c r="N14" s="1">
        <v>99</v>
      </c>
      <c r="O14" s="1">
        <v>99</v>
      </c>
      <c r="P14" s="1">
        <v>98</v>
      </c>
      <c r="Q14" s="1">
        <v>99</v>
      </c>
      <c r="R14" s="1">
        <v>97</v>
      </c>
      <c r="S14" s="1">
        <f t="shared" si="1"/>
        <v>590</v>
      </c>
      <c r="T14" s="4">
        <f t="shared" si="2"/>
        <v>1174</v>
      </c>
      <c r="U14" s="15">
        <v>102.1</v>
      </c>
      <c r="V14" s="23">
        <f t="shared" si="3"/>
        <v>1276.0999999999999</v>
      </c>
      <c r="X14" s="29"/>
      <c r="Y14" s="24"/>
      <c r="Z14" s="24"/>
    </row>
    <row r="15" spans="1:26" x14ac:dyDescent="0.35">
      <c r="A15" s="19">
        <v>3</v>
      </c>
      <c r="B15" s="29">
        <v>43</v>
      </c>
      <c r="C15" s="24" t="s">
        <v>113</v>
      </c>
      <c r="D15" s="32">
        <v>24473</v>
      </c>
      <c r="E15" s="24" t="s">
        <v>1</v>
      </c>
      <c r="F15" s="19">
        <v>97</v>
      </c>
      <c r="G15" s="19">
        <v>95</v>
      </c>
      <c r="H15" s="19">
        <v>99</v>
      </c>
      <c r="I15" s="19">
        <v>97</v>
      </c>
      <c r="J15" s="19">
        <v>97</v>
      </c>
      <c r="K15" s="19">
        <v>100</v>
      </c>
      <c r="L15" s="1">
        <f t="shared" si="0"/>
        <v>585</v>
      </c>
      <c r="M15" s="19">
        <v>99</v>
      </c>
      <c r="N15" s="19">
        <v>97</v>
      </c>
      <c r="O15" s="19">
        <v>98</v>
      </c>
      <c r="P15" s="19">
        <v>98</v>
      </c>
      <c r="Q15" s="19">
        <v>97</v>
      </c>
      <c r="R15" s="19">
        <v>96</v>
      </c>
      <c r="S15" s="1">
        <f t="shared" si="1"/>
        <v>585</v>
      </c>
      <c r="T15" s="21">
        <f t="shared" si="2"/>
        <v>1170</v>
      </c>
      <c r="U15" s="15">
        <v>103</v>
      </c>
      <c r="V15" s="23">
        <f t="shared" si="3"/>
        <v>1273</v>
      </c>
      <c r="W15" s="31"/>
      <c r="X15" s="29"/>
      <c r="Y15" s="24"/>
      <c r="Z15" s="24"/>
    </row>
    <row r="16" spans="1:26" x14ac:dyDescent="0.35">
      <c r="A16" s="1">
        <v>4</v>
      </c>
      <c r="B16" s="29">
        <v>27</v>
      </c>
      <c r="C16" s="24" t="s">
        <v>109</v>
      </c>
      <c r="D16" s="30">
        <v>100294</v>
      </c>
      <c r="E16" s="24" t="s">
        <v>1</v>
      </c>
      <c r="F16" s="19">
        <v>97</v>
      </c>
      <c r="G16" s="19">
        <v>98</v>
      </c>
      <c r="H16" s="19">
        <v>98</v>
      </c>
      <c r="I16" s="19">
        <v>98</v>
      </c>
      <c r="J16" s="19">
        <v>98</v>
      </c>
      <c r="K16" s="19">
        <v>99</v>
      </c>
      <c r="L16" s="1">
        <f t="shared" si="0"/>
        <v>588</v>
      </c>
      <c r="M16" s="19">
        <v>97</v>
      </c>
      <c r="N16" s="19">
        <v>98</v>
      </c>
      <c r="O16" s="19">
        <v>98</v>
      </c>
      <c r="P16" s="19">
        <v>95</v>
      </c>
      <c r="Q16" s="19">
        <v>98</v>
      </c>
      <c r="R16" s="19">
        <v>95</v>
      </c>
      <c r="S16" s="1">
        <f t="shared" si="1"/>
        <v>581</v>
      </c>
      <c r="T16" s="21">
        <f t="shared" si="2"/>
        <v>1169</v>
      </c>
      <c r="U16" s="15">
        <v>101.1</v>
      </c>
      <c r="V16" s="23">
        <f t="shared" si="3"/>
        <v>1270.0999999999999</v>
      </c>
      <c r="W16" s="31"/>
      <c r="X16" s="29"/>
      <c r="Y16" s="24"/>
      <c r="Z16" s="24"/>
    </row>
    <row r="17" spans="1:26" x14ac:dyDescent="0.35">
      <c r="A17" s="19">
        <v>5</v>
      </c>
      <c r="B17" s="29">
        <v>17</v>
      </c>
      <c r="C17" s="24" t="s">
        <v>106</v>
      </c>
      <c r="D17" s="30">
        <v>29145</v>
      </c>
      <c r="E17" s="24" t="s">
        <v>1</v>
      </c>
      <c r="F17" s="1">
        <v>97</v>
      </c>
      <c r="G17" s="1">
        <v>98</v>
      </c>
      <c r="H17" s="1">
        <v>97</v>
      </c>
      <c r="I17" s="1">
        <v>94</v>
      </c>
      <c r="J17" s="1">
        <v>96</v>
      </c>
      <c r="K17" s="1">
        <v>96</v>
      </c>
      <c r="L17" s="1">
        <f t="shared" si="0"/>
        <v>578</v>
      </c>
      <c r="M17" s="1">
        <v>94</v>
      </c>
      <c r="N17" s="1">
        <v>98</v>
      </c>
      <c r="O17" s="1">
        <v>98</v>
      </c>
      <c r="P17" s="1">
        <v>98</v>
      </c>
      <c r="Q17" s="1">
        <v>97</v>
      </c>
      <c r="R17" s="1">
        <v>99</v>
      </c>
      <c r="S17" s="1">
        <f t="shared" si="1"/>
        <v>584</v>
      </c>
      <c r="T17" s="4">
        <f t="shared" si="2"/>
        <v>1162</v>
      </c>
      <c r="U17" s="15">
        <v>103</v>
      </c>
      <c r="V17" s="23">
        <f t="shared" si="3"/>
        <v>1265</v>
      </c>
      <c r="W17" s="31"/>
      <c r="X17" s="29"/>
      <c r="Y17" s="24"/>
      <c r="Z17" s="24"/>
    </row>
    <row r="18" spans="1:26" x14ac:dyDescent="0.35">
      <c r="A18" s="1">
        <v>6</v>
      </c>
      <c r="B18" s="29">
        <v>15</v>
      </c>
      <c r="C18" s="24" t="s">
        <v>105</v>
      </c>
      <c r="D18" s="32">
        <v>29862</v>
      </c>
      <c r="E18" s="24" t="s">
        <v>1</v>
      </c>
      <c r="F18" s="1">
        <v>97</v>
      </c>
      <c r="G18" s="1">
        <v>98</v>
      </c>
      <c r="H18" s="1">
        <v>99</v>
      </c>
      <c r="I18" s="1">
        <v>100</v>
      </c>
      <c r="J18" s="1">
        <v>97</v>
      </c>
      <c r="K18" s="1">
        <v>97</v>
      </c>
      <c r="L18" s="1">
        <f t="shared" si="0"/>
        <v>588</v>
      </c>
      <c r="M18" s="1">
        <v>94</v>
      </c>
      <c r="N18" s="1">
        <v>95</v>
      </c>
      <c r="O18" s="1">
        <v>96</v>
      </c>
      <c r="P18" s="1">
        <v>99</v>
      </c>
      <c r="Q18" s="1">
        <v>94</v>
      </c>
      <c r="R18" s="1">
        <v>95</v>
      </c>
      <c r="S18" s="1">
        <f t="shared" si="1"/>
        <v>573</v>
      </c>
      <c r="T18" s="4">
        <f t="shared" si="2"/>
        <v>1161</v>
      </c>
      <c r="U18" s="15">
        <v>100.3</v>
      </c>
      <c r="V18" s="23">
        <f t="shared" si="3"/>
        <v>1261.3</v>
      </c>
      <c r="X18" s="29"/>
      <c r="Y18" s="24"/>
      <c r="Z18" s="24"/>
    </row>
    <row r="19" spans="1:26" x14ac:dyDescent="0.35">
      <c r="A19" s="19">
        <v>7</v>
      </c>
      <c r="B19" s="29">
        <v>22</v>
      </c>
      <c r="C19" s="24" t="s">
        <v>108</v>
      </c>
      <c r="D19" s="30">
        <v>29769</v>
      </c>
      <c r="E19" s="24" t="s">
        <v>0</v>
      </c>
      <c r="F19" s="19">
        <v>97</v>
      </c>
      <c r="G19" s="19">
        <v>96</v>
      </c>
      <c r="H19" s="19">
        <v>95</v>
      </c>
      <c r="I19" s="19">
        <v>95</v>
      </c>
      <c r="J19" s="19">
        <v>96</v>
      </c>
      <c r="K19" s="19">
        <v>97</v>
      </c>
      <c r="L19" s="1">
        <f t="shared" si="0"/>
        <v>576</v>
      </c>
      <c r="M19" s="19">
        <v>98</v>
      </c>
      <c r="N19" s="19">
        <v>95</v>
      </c>
      <c r="O19" s="19">
        <v>94</v>
      </c>
      <c r="P19" s="19">
        <v>99</v>
      </c>
      <c r="Q19" s="19">
        <v>92</v>
      </c>
      <c r="R19" s="19">
        <v>98</v>
      </c>
      <c r="S19" s="1">
        <f t="shared" si="1"/>
        <v>576</v>
      </c>
      <c r="T19" s="21">
        <f t="shared" si="2"/>
        <v>1152</v>
      </c>
      <c r="U19" s="15">
        <v>100.4</v>
      </c>
      <c r="V19" s="23">
        <f t="shared" si="3"/>
        <v>1252.4000000000001</v>
      </c>
      <c r="X19" s="29"/>
      <c r="Y19" s="24"/>
      <c r="Z19" s="24"/>
    </row>
    <row r="20" spans="1:26" x14ac:dyDescent="0.35">
      <c r="A20" s="1"/>
      <c r="B20" s="19"/>
      <c r="C20" s="20"/>
      <c r="D20" s="19"/>
      <c r="E20" s="19"/>
      <c r="T20" s="4"/>
      <c r="U20" s="15"/>
      <c r="V20" s="18"/>
    </row>
    <row r="21" spans="1:26" x14ac:dyDescent="0.35">
      <c r="A21" s="1"/>
      <c r="B21" s="1"/>
      <c r="C21" s="2"/>
      <c r="D21" s="1"/>
      <c r="T21" s="4"/>
      <c r="U21" s="15"/>
      <c r="V21" s="18"/>
    </row>
    <row r="22" spans="1:26" x14ac:dyDescent="0.35">
      <c r="A22" s="1"/>
      <c r="B22" s="1"/>
      <c r="C22" s="2"/>
      <c r="D22" s="1"/>
      <c r="T22" s="4"/>
      <c r="U22" s="15"/>
      <c r="V22" s="18"/>
    </row>
    <row r="23" spans="1:26" x14ac:dyDescent="0.35">
      <c r="A23" s="1"/>
      <c r="B23" s="1"/>
      <c r="C23" s="2"/>
      <c r="D23" s="1"/>
      <c r="T23" s="4"/>
      <c r="U23" s="15"/>
      <c r="V23" s="18"/>
    </row>
    <row r="24" spans="1:26" x14ac:dyDescent="0.35">
      <c r="A24" s="1"/>
      <c r="B24" s="1"/>
      <c r="C24" s="2"/>
      <c r="D24" s="1"/>
      <c r="T24" s="4"/>
      <c r="U24" s="15"/>
      <c r="V24" s="18"/>
    </row>
    <row r="25" spans="1:26" x14ac:dyDescent="0.35">
      <c r="A25" s="1"/>
      <c r="B25" s="1"/>
      <c r="C25" s="2"/>
      <c r="D25" s="1"/>
      <c r="T25" s="4"/>
      <c r="U25" s="15"/>
      <c r="V25" s="18"/>
    </row>
    <row r="26" spans="1:26" x14ac:dyDescent="0.35">
      <c r="A26" s="1"/>
      <c r="B26" s="1"/>
      <c r="C26" s="2"/>
      <c r="D26" s="1"/>
      <c r="T26" s="4"/>
      <c r="U26" s="15"/>
      <c r="V26" s="18"/>
    </row>
    <row r="27" spans="1:26" x14ac:dyDescent="0.35">
      <c r="A27" s="1"/>
      <c r="B27" s="1"/>
      <c r="C27" s="2"/>
      <c r="D27" s="1"/>
      <c r="T27" s="4"/>
      <c r="U27" s="15"/>
      <c r="V27" s="18"/>
    </row>
    <row r="28" spans="1:26" x14ac:dyDescent="0.35">
      <c r="A28" s="1"/>
      <c r="B28" s="1"/>
      <c r="C28" s="2"/>
      <c r="D28" s="1"/>
      <c r="T28" s="4"/>
      <c r="U28" s="15"/>
      <c r="V28" s="18"/>
    </row>
    <row r="29" spans="1:26" x14ac:dyDescent="0.35">
      <c r="A29" s="1"/>
      <c r="B29" s="1"/>
      <c r="C29" s="2"/>
      <c r="D29" s="1"/>
      <c r="T29" s="4"/>
      <c r="U29" s="15"/>
      <c r="V29" s="18"/>
    </row>
    <row r="30" spans="1:26" x14ac:dyDescent="0.35">
      <c r="A30" s="1"/>
      <c r="B30" s="1"/>
      <c r="C30" s="2"/>
      <c r="D30" s="1"/>
      <c r="T30" s="4"/>
      <c r="U30" s="15"/>
      <c r="V30" s="18"/>
    </row>
    <row r="31" spans="1:26" x14ac:dyDescent="0.35">
      <c r="A31" s="1"/>
      <c r="B31" s="1"/>
      <c r="C31" s="2"/>
      <c r="D31" s="1"/>
      <c r="T31" s="4"/>
      <c r="U31" s="15"/>
      <c r="V31" s="18"/>
    </row>
    <row r="32" spans="1:26" x14ac:dyDescent="0.35">
      <c r="A32" s="1"/>
      <c r="B32" s="1"/>
      <c r="C32" s="2"/>
      <c r="D32" s="1"/>
      <c r="T32" s="4"/>
      <c r="U32" s="15"/>
      <c r="V32" s="18"/>
    </row>
    <row r="33" spans="1:22" x14ac:dyDescent="0.35">
      <c r="A33" s="1"/>
      <c r="B33" s="1"/>
      <c r="C33" s="2"/>
      <c r="D33" s="1"/>
      <c r="T33" s="4"/>
      <c r="U33" s="15"/>
      <c r="V33" s="18"/>
    </row>
    <row r="34" spans="1:22" x14ac:dyDescent="0.35">
      <c r="A34" s="1"/>
      <c r="B34" s="1"/>
      <c r="C34" s="2"/>
      <c r="D34" s="1"/>
      <c r="T34" s="4"/>
      <c r="U34" s="15"/>
      <c r="V34" s="18"/>
    </row>
    <row r="35" spans="1:22" x14ac:dyDescent="0.35">
      <c r="A35" s="1"/>
      <c r="B35" s="1"/>
      <c r="C35" s="2"/>
      <c r="T35" s="4"/>
      <c r="U35" s="15"/>
      <c r="V35" s="18"/>
    </row>
    <row r="36" spans="1:22" x14ac:dyDescent="0.35">
      <c r="A36" s="1"/>
      <c r="B36" s="1"/>
      <c r="C36" s="2"/>
      <c r="D36" s="1"/>
      <c r="T36" s="4"/>
      <c r="U36" s="15"/>
      <c r="V36" s="18"/>
    </row>
    <row r="37" spans="1:22" x14ac:dyDescent="0.35">
      <c r="A37" s="1"/>
      <c r="B37" s="1"/>
      <c r="C37" s="2"/>
      <c r="D37" s="1"/>
      <c r="T37" s="4"/>
      <c r="U37" s="15"/>
      <c r="V37" s="18"/>
    </row>
    <row r="38" spans="1:22" x14ac:dyDescent="0.35">
      <c r="A38" s="1"/>
      <c r="B38" s="1"/>
      <c r="C38" s="2"/>
      <c r="D38" s="1"/>
      <c r="T38" s="4"/>
      <c r="U38" s="15"/>
      <c r="V38" s="18"/>
    </row>
    <row r="39" spans="1:22" x14ac:dyDescent="0.35">
      <c r="A39" s="1"/>
      <c r="B39" s="1"/>
      <c r="C39" s="2"/>
      <c r="D39" s="1"/>
      <c r="T39" s="4"/>
      <c r="U39" s="15"/>
      <c r="V39" s="18"/>
    </row>
    <row r="40" spans="1:22" x14ac:dyDescent="0.35">
      <c r="A40" s="1"/>
      <c r="B40" s="1"/>
      <c r="C40" s="2"/>
      <c r="D40" s="1"/>
      <c r="T40" s="4"/>
      <c r="U40" s="15"/>
      <c r="V40" s="18"/>
    </row>
    <row r="41" spans="1:22" x14ac:dyDescent="0.35">
      <c r="A41" s="1"/>
      <c r="B41" s="1"/>
      <c r="C41" s="2"/>
      <c r="D41" s="1"/>
      <c r="T41" s="4"/>
      <c r="U41" s="15"/>
      <c r="V41" s="18"/>
    </row>
    <row r="42" spans="1:22" x14ac:dyDescent="0.35">
      <c r="A42" s="1"/>
      <c r="B42" s="1"/>
      <c r="C42" s="2"/>
      <c r="D42" s="1"/>
      <c r="T42" s="4"/>
      <c r="U42"/>
      <c r="V42"/>
    </row>
    <row r="43" spans="1:22" x14ac:dyDescent="0.35">
      <c r="A43" s="1"/>
      <c r="B43" s="1"/>
      <c r="C43" s="2"/>
      <c r="D43" s="1"/>
      <c r="T43" s="4"/>
      <c r="U43"/>
      <c r="V43"/>
    </row>
    <row r="44" spans="1:22" x14ac:dyDescent="0.35">
      <c r="A44" s="1"/>
      <c r="B44" s="1"/>
      <c r="C44" s="2"/>
      <c r="D44" s="1"/>
      <c r="T44" s="4"/>
      <c r="U44" s="15"/>
      <c r="V44" s="18"/>
    </row>
    <row r="45" spans="1:22" x14ac:dyDescent="0.35">
      <c r="A45" s="1"/>
      <c r="B45" s="1"/>
      <c r="C45" s="2"/>
      <c r="D45" s="1"/>
      <c r="T45" s="4"/>
      <c r="U45" s="15"/>
      <c r="V45" s="18"/>
    </row>
    <row r="46" spans="1:22" x14ac:dyDescent="0.35">
      <c r="A46" s="1"/>
      <c r="B46" s="1"/>
      <c r="C46" s="2"/>
      <c r="D46" s="1"/>
      <c r="T46" s="4"/>
      <c r="U46" s="15"/>
      <c r="V46" s="18"/>
    </row>
    <row r="47" spans="1:22" x14ac:dyDescent="0.35">
      <c r="A47" s="1"/>
      <c r="B47" s="1"/>
      <c r="C47" s="2"/>
      <c r="D47" s="1"/>
      <c r="T47" s="4"/>
      <c r="U47"/>
      <c r="V47"/>
    </row>
    <row r="48" spans="1:22" x14ac:dyDescent="0.35">
      <c r="A48" s="1"/>
      <c r="B48" s="1"/>
      <c r="C48" s="2"/>
      <c r="D48" s="1"/>
      <c r="T48" s="4"/>
      <c r="U48"/>
      <c r="V48"/>
    </row>
    <row r="49" spans="1:22" x14ac:dyDescent="0.35">
      <c r="A49" s="1"/>
      <c r="B49" s="1"/>
      <c r="C49" s="2"/>
      <c r="D49" s="1"/>
      <c r="T49" s="4"/>
      <c r="U49"/>
      <c r="V49"/>
    </row>
    <row r="50" spans="1:22" x14ac:dyDescent="0.35">
      <c r="A50" s="1"/>
      <c r="B50" s="1"/>
      <c r="C50" s="2"/>
      <c r="D50" s="1"/>
      <c r="T50" s="4"/>
      <c r="U50"/>
      <c r="V50"/>
    </row>
    <row r="51" spans="1:22" x14ac:dyDescent="0.35">
      <c r="A51" s="1"/>
      <c r="B51" s="1"/>
      <c r="C51" s="2"/>
      <c r="D51" s="1"/>
      <c r="T51" s="4"/>
      <c r="U51"/>
      <c r="V51"/>
    </row>
    <row r="52" spans="1:22" x14ac:dyDescent="0.35">
      <c r="A52" s="1"/>
      <c r="B52" s="1"/>
      <c r="C52" s="2"/>
      <c r="D52" s="1"/>
      <c r="T52" s="4"/>
      <c r="U52"/>
      <c r="V52"/>
    </row>
    <row r="53" spans="1:22" x14ac:dyDescent="0.35">
      <c r="A53" s="1"/>
      <c r="B53" s="1"/>
      <c r="C53" s="2"/>
      <c r="D53" s="1"/>
      <c r="T53" s="4"/>
      <c r="U53"/>
      <c r="V53"/>
    </row>
    <row r="54" spans="1:22" x14ac:dyDescent="0.35">
      <c r="A54" s="1"/>
      <c r="B54" s="1"/>
      <c r="C54" s="2"/>
      <c r="D54" s="1"/>
      <c r="T54" s="4"/>
      <c r="U54"/>
      <c r="V54"/>
    </row>
    <row r="55" spans="1:22" x14ac:dyDescent="0.35">
      <c r="A55" s="1"/>
      <c r="B55" s="1"/>
      <c r="C55" s="2"/>
      <c r="D55" s="1"/>
      <c r="T55" s="4"/>
      <c r="U55"/>
      <c r="V55"/>
    </row>
    <row r="56" spans="1:22" x14ac:dyDescent="0.35">
      <c r="A56" s="1"/>
      <c r="B56" s="1"/>
      <c r="C56" s="2"/>
      <c r="D56" s="1"/>
      <c r="T56" s="4"/>
      <c r="U56"/>
      <c r="V56"/>
    </row>
    <row r="57" spans="1:22" x14ac:dyDescent="0.35">
      <c r="A57" s="1"/>
      <c r="B57" s="1"/>
      <c r="C57" s="2"/>
      <c r="D57" s="1"/>
      <c r="T57" s="4"/>
      <c r="U57"/>
      <c r="V57"/>
    </row>
    <row r="58" spans="1:22" x14ac:dyDescent="0.35">
      <c r="A58" s="1"/>
      <c r="B58" s="1"/>
      <c r="C58" s="2"/>
      <c r="D58" s="1"/>
      <c r="T58" s="4"/>
      <c r="U58"/>
      <c r="V58"/>
    </row>
    <row r="59" spans="1:22" x14ac:dyDescent="0.35">
      <c r="A59" s="1"/>
      <c r="B59" s="1"/>
      <c r="C59" s="2"/>
      <c r="D59" s="1"/>
      <c r="T59" s="4"/>
      <c r="U59"/>
      <c r="V59"/>
    </row>
    <row r="60" spans="1:22" x14ac:dyDescent="0.35">
      <c r="A60" s="1"/>
      <c r="B60" s="1"/>
      <c r="C60" s="2"/>
      <c r="D60" s="1"/>
      <c r="T60" s="4"/>
      <c r="U60"/>
      <c r="V60"/>
    </row>
    <row r="61" spans="1:22" x14ac:dyDescent="0.35">
      <c r="A61" s="1"/>
      <c r="B61" s="1"/>
      <c r="C61" s="2"/>
      <c r="D61" s="1"/>
      <c r="T61" s="4"/>
      <c r="U61"/>
      <c r="V61"/>
    </row>
    <row r="62" spans="1:22" x14ac:dyDescent="0.35">
      <c r="A62" s="1"/>
      <c r="B62" s="1"/>
      <c r="C62" s="2"/>
      <c r="D62" s="1"/>
      <c r="T62" s="4"/>
      <c r="U62"/>
      <c r="V62"/>
    </row>
    <row r="63" spans="1:22" x14ac:dyDescent="0.35">
      <c r="A63" s="1"/>
      <c r="B63" s="1"/>
      <c r="C63" s="2"/>
      <c r="D63" s="1"/>
      <c r="T63" s="4"/>
      <c r="U63"/>
      <c r="V63"/>
    </row>
    <row r="64" spans="1:22" x14ac:dyDescent="0.35">
      <c r="A64" s="1"/>
      <c r="B64" s="1"/>
      <c r="C64" s="2"/>
      <c r="D64" s="1"/>
      <c r="T64" s="4"/>
      <c r="U64"/>
      <c r="V64"/>
    </row>
    <row r="65" spans="1:22" x14ac:dyDescent="0.35">
      <c r="A65" s="1"/>
      <c r="B65" s="1"/>
      <c r="C65" s="2"/>
      <c r="D65" s="1"/>
      <c r="T65" s="4"/>
      <c r="U65"/>
      <c r="V65"/>
    </row>
    <row r="66" spans="1:22" x14ac:dyDescent="0.35">
      <c r="A66" s="1"/>
      <c r="B66" s="1"/>
      <c r="C66" s="2"/>
      <c r="D66" s="1"/>
      <c r="T66" s="4"/>
      <c r="U66"/>
      <c r="V66"/>
    </row>
    <row r="67" spans="1:22" x14ac:dyDescent="0.35">
      <c r="A67" s="1"/>
      <c r="B67" s="1"/>
      <c r="C67" s="2"/>
      <c r="D67" s="1"/>
      <c r="T67" s="4"/>
      <c r="U67"/>
      <c r="V67"/>
    </row>
    <row r="68" spans="1:22" x14ac:dyDescent="0.35">
      <c r="A68" s="1"/>
      <c r="B68" s="1"/>
      <c r="C68" s="2"/>
      <c r="D68" s="1"/>
      <c r="T68" s="4"/>
      <c r="U68"/>
      <c r="V68"/>
    </row>
    <row r="69" spans="1:22" x14ac:dyDescent="0.35">
      <c r="A69" s="1"/>
      <c r="B69" s="1"/>
      <c r="C69" s="2"/>
      <c r="D69" s="1"/>
      <c r="T69" s="4"/>
      <c r="U69"/>
      <c r="V69"/>
    </row>
    <row r="70" spans="1:22" x14ac:dyDescent="0.35">
      <c r="A70" s="1"/>
      <c r="B70" s="1"/>
      <c r="C70" s="2"/>
      <c r="D70" s="1"/>
      <c r="T70" s="4"/>
      <c r="U70"/>
      <c r="V70"/>
    </row>
    <row r="71" spans="1:22" x14ac:dyDescent="0.35">
      <c r="A71" s="1"/>
      <c r="B71" s="1"/>
      <c r="C71" s="2"/>
      <c r="D71" s="1"/>
      <c r="T71" s="4"/>
      <c r="U71"/>
      <c r="V71"/>
    </row>
    <row r="72" spans="1:22" x14ac:dyDescent="0.35">
      <c r="A72" s="1"/>
      <c r="B72" s="1"/>
      <c r="C72" s="2"/>
      <c r="D72" s="1"/>
      <c r="T72" s="4"/>
      <c r="U72"/>
      <c r="V72"/>
    </row>
    <row r="73" spans="1:22" x14ac:dyDescent="0.35">
      <c r="A73" s="1"/>
      <c r="B73" s="1"/>
      <c r="C73" s="2"/>
      <c r="D73" s="1"/>
      <c r="T73" s="4"/>
      <c r="U73"/>
      <c r="V73"/>
    </row>
    <row r="74" spans="1:22" x14ac:dyDescent="0.35">
      <c r="A74" s="1"/>
      <c r="B74" s="1"/>
      <c r="C74" s="2"/>
      <c r="D74" s="1"/>
      <c r="T74" s="4"/>
      <c r="U74"/>
      <c r="V74"/>
    </row>
    <row r="75" spans="1:22" x14ac:dyDescent="0.35">
      <c r="A75" s="1"/>
      <c r="B75" s="1"/>
      <c r="C75" s="2"/>
      <c r="D75" s="1"/>
      <c r="T75" s="4"/>
      <c r="U75"/>
      <c r="V75"/>
    </row>
    <row r="76" spans="1:22" x14ac:dyDescent="0.35">
      <c r="A76" s="1"/>
      <c r="B76" s="1"/>
      <c r="C76" s="2"/>
      <c r="D76" s="1"/>
      <c r="T76" s="4"/>
      <c r="U76"/>
      <c r="V76"/>
    </row>
    <row r="77" spans="1:22" x14ac:dyDescent="0.35">
      <c r="A77" s="1"/>
      <c r="B77" s="1"/>
      <c r="C77" s="2"/>
      <c r="D77" s="1"/>
      <c r="T77" s="4"/>
      <c r="U77"/>
      <c r="V77"/>
    </row>
    <row r="78" spans="1:22" x14ac:dyDescent="0.35">
      <c r="Q78"/>
      <c r="R78"/>
      <c r="S78" s="10"/>
      <c r="T78" s="39"/>
      <c r="U78"/>
      <c r="V78"/>
    </row>
    <row r="79" spans="1:22" x14ac:dyDescent="0.35">
      <c r="Q79"/>
      <c r="R79"/>
      <c r="S79" s="10"/>
      <c r="T79" s="39"/>
      <c r="U79"/>
      <c r="V79"/>
    </row>
    <row r="80" spans="1:22" x14ac:dyDescent="0.35">
      <c r="T80" s="39"/>
      <c r="U80"/>
      <c r="V80"/>
    </row>
    <row r="81" spans="20:22" x14ac:dyDescent="0.35">
      <c r="T81" s="39"/>
      <c r="U81"/>
      <c r="V81"/>
    </row>
    <row r="82" spans="20:22" x14ac:dyDescent="0.35">
      <c r="T82" s="39"/>
      <c r="U82"/>
      <c r="V82"/>
    </row>
    <row r="83" spans="20:22" x14ac:dyDescent="0.35">
      <c r="T83" s="10"/>
      <c r="U83"/>
      <c r="V83"/>
    </row>
    <row r="84" spans="20:22" x14ac:dyDescent="0.35">
      <c r="T84" s="10"/>
      <c r="U84"/>
      <c r="V84"/>
    </row>
    <row r="85" spans="20:22" x14ac:dyDescent="0.35">
      <c r="T85" s="10"/>
      <c r="U85"/>
      <c r="V85"/>
    </row>
    <row r="86" spans="20:22" x14ac:dyDescent="0.35">
      <c r="T86" s="10"/>
      <c r="U86"/>
      <c r="V86"/>
    </row>
    <row r="87" spans="20:22" x14ac:dyDescent="0.35">
      <c r="T87" s="10"/>
      <c r="U87"/>
      <c r="V87"/>
    </row>
    <row r="88" spans="20:22" x14ac:dyDescent="0.35">
      <c r="T88" s="10"/>
      <c r="U88"/>
      <c r="V88"/>
    </row>
    <row r="89" spans="20:22" x14ac:dyDescent="0.35">
      <c r="T89" s="10"/>
      <c r="U89"/>
      <c r="V89"/>
    </row>
    <row r="90" spans="20:22" x14ac:dyDescent="0.35">
      <c r="T90" s="10"/>
      <c r="U90"/>
      <c r="V90"/>
    </row>
    <row r="91" spans="20:22" x14ac:dyDescent="0.35">
      <c r="T91" s="10"/>
      <c r="U91"/>
      <c r="V91"/>
    </row>
    <row r="92" spans="20:22" x14ac:dyDescent="0.35">
      <c r="T92" s="10"/>
      <c r="U92"/>
      <c r="V92"/>
    </row>
    <row r="93" spans="20:22" x14ac:dyDescent="0.35">
      <c r="T93"/>
      <c r="U93"/>
      <c r="V93"/>
    </row>
    <row r="94" spans="20:22" x14ac:dyDescent="0.35">
      <c r="T94"/>
      <c r="U94"/>
      <c r="V94"/>
    </row>
    <row r="95" spans="20:22" x14ac:dyDescent="0.35">
      <c r="T95"/>
      <c r="U95"/>
      <c r="V95"/>
    </row>
    <row r="96" spans="20:22" x14ac:dyDescent="0.35">
      <c r="T96"/>
      <c r="U96"/>
      <c r="V96"/>
    </row>
    <row r="97" spans="20:22" x14ac:dyDescent="0.35">
      <c r="T97"/>
      <c r="U97"/>
      <c r="V97"/>
    </row>
    <row r="98" spans="20:22" x14ac:dyDescent="0.35">
      <c r="T98"/>
      <c r="U98"/>
      <c r="V98"/>
    </row>
    <row r="99" spans="20:22" x14ac:dyDescent="0.35">
      <c r="T99"/>
      <c r="U99"/>
      <c r="V99"/>
    </row>
    <row r="100" spans="20:22" x14ac:dyDescent="0.35">
      <c r="T100"/>
      <c r="U100"/>
      <c r="V100"/>
    </row>
    <row r="101" spans="20:22" x14ac:dyDescent="0.35">
      <c r="T101"/>
      <c r="U101"/>
      <c r="V101"/>
    </row>
    <row r="102" spans="20:22" x14ac:dyDescent="0.35">
      <c r="T102"/>
      <c r="U102"/>
      <c r="V102"/>
    </row>
    <row r="103" spans="20:22" x14ac:dyDescent="0.35">
      <c r="T103"/>
      <c r="U103"/>
      <c r="V103"/>
    </row>
  </sheetData>
  <phoneticPr fontId="12" type="noConversion"/>
  <conditionalFormatting sqref="F13:K77 M13:R77">
    <cfRule type="cellIs" dxfId="5" priority="1" stopIfTrue="1" operator="equal">
      <formula>100</formula>
    </cfRule>
  </conditionalFormatting>
  <pageMargins left="0.25" right="0.25" top="1" bottom="1" header="0.5" footer="0.5"/>
  <pageSetup scale="9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5"/>
  <sheetViews>
    <sheetView workbookViewId="0"/>
  </sheetViews>
  <sheetFormatPr defaultRowHeight="15.5" x14ac:dyDescent="0.35"/>
  <cols>
    <col min="1" max="1" width="5" customWidth="1"/>
    <col min="2" max="2" width="5.1796875" bestFit="1" customWidth="1"/>
    <col min="3" max="3" width="21.81640625" bestFit="1" customWidth="1"/>
    <col min="4" max="4" width="11.54296875" customWidth="1"/>
    <col min="5" max="5" width="5" style="1" bestFit="1" customWidth="1"/>
    <col min="6" max="11" width="5.1796875" style="1" customWidth="1"/>
    <col min="12" max="12" width="5.1796875" style="1" bestFit="1" customWidth="1"/>
    <col min="13" max="18" width="5.1796875" style="1" customWidth="1"/>
    <col min="19" max="19" width="5.1796875" style="1" bestFit="1" customWidth="1"/>
    <col min="20" max="20" width="6.7265625" style="1" bestFit="1" customWidth="1"/>
    <col min="21" max="21" width="7" style="1" bestFit="1" customWidth="1"/>
    <col min="22" max="22" width="7" style="1" customWidth="1"/>
    <col min="23" max="23" width="8.26953125" style="1" bestFit="1" customWidth="1"/>
  </cols>
  <sheetData>
    <row r="1" spans="1:26" ht="20" x14ac:dyDescent="0.4">
      <c r="A1" s="6" t="s">
        <v>37</v>
      </c>
      <c r="B1" s="6"/>
      <c r="C1" s="6"/>
      <c r="D1" s="6"/>
      <c r="E1" s="5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6" ht="20" x14ac:dyDescent="0.4">
      <c r="A2" s="6" t="s">
        <v>38</v>
      </c>
      <c r="B2" s="6"/>
      <c r="C2" s="6"/>
      <c r="D2" s="6"/>
      <c r="E2" s="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6" x14ac:dyDescent="0.35">
      <c r="A3" s="5"/>
      <c r="B3" s="5"/>
      <c r="C3" s="5"/>
      <c r="D3" s="5"/>
      <c r="E3" s="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6" ht="18" x14ac:dyDescent="0.4">
      <c r="A4" s="7" t="s">
        <v>25</v>
      </c>
      <c r="B4" s="7"/>
      <c r="C4" s="7"/>
      <c r="D4" s="7"/>
      <c r="E4" s="5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6" ht="18" x14ac:dyDescent="0.4">
      <c r="A5" s="7" t="s">
        <v>39</v>
      </c>
      <c r="B5" s="7"/>
      <c r="C5" s="7"/>
      <c r="D5" s="7"/>
      <c r="E5" s="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6" ht="18" x14ac:dyDescent="0.4">
      <c r="A6" s="7"/>
      <c r="B6" s="7"/>
      <c r="C6" s="7"/>
      <c r="D6" s="7"/>
      <c r="E6" s="4"/>
    </row>
    <row r="7" spans="1:26" s="3" customFormat="1" x14ac:dyDescent="0.35">
      <c r="A7" s="12" t="s">
        <v>10</v>
      </c>
      <c r="B7" s="12"/>
      <c r="C7" s="12"/>
      <c r="D7" s="12" t="s">
        <v>157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6"/>
    </row>
    <row r="8" spans="1:26" s="3" customFormat="1" x14ac:dyDescent="0.35">
      <c r="A8" s="12" t="s">
        <v>11</v>
      </c>
      <c r="B8" s="12"/>
      <c r="C8" s="12"/>
      <c r="D8" s="12" t="s">
        <v>158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6"/>
    </row>
    <row r="9" spans="1:26" s="3" customFormat="1" x14ac:dyDescent="0.35">
      <c r="A9" s="12" t="s">
        <v>12</v>
      </c>
      <c r="B9" s="12"/>
      <c r="C9" s="12"/>
      <c r="D9" s="12" t="s">
        <v>159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6"/>
    </row>
    <row r="10" spans="1:26" s="3" customFormat="1" x14ac:dyDescent="0.3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6"/>
    </row>
    <row r="11" spans="1:26" s="3" customFormat="1" x14ac:dyDescent="0.35">
      <c r="A11" s="12" t="s">
        <v>27</v>
      </c>
      <c r="B11" s="12"/>
      <c r="C11" s="12"/>
      <c r="D11" s="12" t="s">
        <v>160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6"/>
    </row>
    <row r="12" spans="1:26" s="3" customFormat="1" x14ac:dyDescent="0.35">
      <c r="A12" s="12" t="s">
        <v>28</v>
      </c>
      <c r="B12" s="12"/>
      <c r="C12" s="12"/>
      <c r="D12" s="12" t="s">
        <v>161</v>
      </c>
    </row>
    <row r="13" spans="1:26" s="3" customFormat="1" x14ac:dyDescent="0.35">
      <c r="A13" s="12" t="s">
        <v>29</v>
      </c>
      <c r="B13" s="12"/>
      <c r="C13" s="12"/>
      <c r="D13" s="3" t="s">
        <v>162</v>
      </c>
    </row>
    <row r="14" spans="1:26" s="3" customFormat="1" x14ac:dyDescent="0.3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4"/>
    </row>
    <row r="15" spans="1:26" s="3" customFormat="1" x14ac:dyDescent="0.35">
      <c r="A15" s="12"/>
      <c r="B15" s="12"/>
      <c r="C15" s="12"/>
      <c r="D15" s="12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 t="s">
        <v>17</v>
      </c>
      <c r="V15" s="4" t="s">
        <v>147</v>
      </c>
      <c r="W15" s="4"/>
    </row>
    <row r="16" spans="1:26" x14ac:dyDescent="0.35">
      <c r="A16" s="4" t="s">
        <v>13</v>
      </c>
      <c r="B16" s="4" t="s">
        <v>7</v>
      </c>
      <c r="C16" s="12" t="s">
        <v>6</v>
      </c>
      <c r="D16" s="4" t="s">
        <v>8</v>
      </c>
      <c r="E16" s="4" t="s">
        <v>9</v>
      </c>
      <c r="F16" s="4">
        <v>1</v>
      </c>
      <c r="G16" s="4">
        <v>2</v>
      </c>
      <c r="H16" s="4">
        <v>3</v>
      </c>
      <c r="I16" s="4">
        <v>4</v>
      </c>
      <c r="J16" s="4">
        <v>5</v>
      </c>
      <c r="K16" s="4">
        <v>6</v>
      </c>
      <c r="L16" s="4" t="s">
        <v>14</v>
      </c>
      <c r="M16" s="4">
        <v>1</v>
      </c>
      <c r="N16" s="4">
        <v>2</v>
      </c>
      <c r="O16" s="4">
        <v>3</v>
      </c>
      <c r="P16" s="4">
        <v>4</v>
      </c>
      <c r="Q16" s="4">
        <v>5</v>
      </c>
      <c r="R16" s="4">
        <v>6</v>
      </c>
      <c r="S16" s="4" t="s">
        <v>15</v>
      </c>
      <c r="T16" s="4" t="s">
        <v>16</v>
      </c>
      <c r="U16" s="4" t="s">
        <v>146</v>
      </c>
      <c r="V16" s="4" t="s">
        <v>148</v>
      </c>
      <c r="W16" s="4" t="s">
        <v>16</v>
      </c>
      <c r="X16" s="3"/>
      <c r="Y16" s="4"/>
      <c r="Z16" s="4"/>
    </row>
    <row r="17" spans="1:27" x14ac:dyDescent="0.35">
      <c r="A17" s="19">
        <v>1</v>
      </c>
      <c r="B17" s="29">
        <v>60</v>
      </c>
      <c r="C17" s="24" t="s">
        <v>119</v>
      </c>
      <c r="D17" s="30">
        <v>99</v>
      </c>
      <c r="E17" s="24" t="s">
        <v>55</v>
      </c>
      <c r="F17" s="19">
        <v>99</v>
      </c>
      <c r="G17" s="19">
        <v>99</v>
      </c>
      <c r="H17" s="19">
        <v>100</v>
      </c>
      <c r="I17" s="19">
        <v>100</v>
      </c>
      <c r="J17" s="19">
        <v>100</v>
      </c>
      <c r="K17" s="19">
        <v>100</v>
      </c>
      <c r="L17" s="19">
        <f t="shared" ref="L17:L51" si="0">SUM(F17:K17)</f>
        <v>598</v>
      </c>
      <c r="M17" s="19">
        <v>99</v>
      </c>
      <c r="N17" s="19">
        <v>98</v>
      </c>
      <c r="O17" s="19">
        <v>100</v>
      </c>
      <c r="P17" s="19">
        <v>99</v>
      </c>
      <c r="Q17" s="19">
        <v>100</v>
      </c>
      <c r="R17" s="19">
        <v>100</v>
      </c>
      <c r="S17" s="19">
        <f t="shared" ref="S17:S51" si="1">SUM(M17:R17)</f>
        <v>596</v>
      </c>
      <c r="T17" s="21">
        <f t="shared" ref="T17:T51" si="2">SUM(L17+S17)</f>
        <v>1194</v>
      </c>
      <c r="U17" s="25">
        <v>102.9</v>
      </c>
      <c r="V17" s="25">
        <v>103</v>
      </c>
      <c r="W17" s="23">
        <f t="shared" ref="W17:W51" si="3">T17+(IF(U17&gt;V17, U17,V17))</f>
        <v>1297</v>
      </c>
      <c r="Y17" s="29"/>
      <c r="Z17" s="24"/>
      <c r="AA17" s="24"/>
    </row>
    <row r="18" spans="1:27" x14ac:dyDescent="0.35">
      <c r="A18" s="19">
        <v>2</v>
      </c>
      <c r="B18" s="29">
        <v>52</v>
      </c>
      <c r="C18" s="24" t="s">
        <v>116</v>
      </c>
      <c r="D18" s="30">
        <v>14786</v>
      </c>
      <c r="E18" s="24" t="s">
        <v>55</v>
      </c>
      <c r="F18" s="19">
        <v>100</v>
      </c>
      <c r="G18" s="19">
        <v>100</v>
      </c>
      <c r="H18" s="19">
        <v>99</v>
      </c>
      <c r="I18" s="19">
        <v>99</v>
      </c>
      <c r="J18" s="19">
        <v>100</v>
      </c>
      <c r="K18" s="19">
        <v>100</v>
      </c>
      <c r="L18" s="19">
        <f t="shared" si="0"/>
        <v>598</v>
      </c>
      <c r="M18" s="19">
        <v>99</v>
      </c>
      <c r="N18" s="19">
        <v>100</v>
      </c>
      <c r="O18" s="19">
        <v>100</v>
      </c>
      <c r="P18" s="19">
        <v>98</v>
      </c>
      <c r="Q18" s="19">
        <v>98</v>
      </c>
      <c r="R18" s="19">
        <v>99</v>
      </c>
      <c r="S18" s="19">
        <f t="shared" si="1"/>
        <v>594</v>
      </c>
      <c r="T18" s="21">
        <f t="shared" si="2"/>
        <v>1192</v>
      </c>
      <c r="U18" s="25">
        <v>103.8</v>
      </c>
      <c r="V18" s="25">
        <v>101.9</v>
      </c>
      <c r="W18" s="23">
        <f t="shared" si="3"/>
        <v>1295.8</v>
      </c>
      <c r="Y18" s="29"/>
      <c r="Z18" s="24"/>
      <c r="AA18" s="24"/>
    </row>
    <row r="19" spans="1:27" x14ac:dyDescent="0.35">
      <c r="A19" s="19">
        <v>3</v>
      </c>
      <c r="B19" s="29">
        <v>76</v>
      </c>
      <c r="C19" s="24" t="s">
        <v>128</v>
      </c>
      <c r="D19" s="30">
        <v>100255</v>
      </c>
      <c r="E19" s="24" t="s">
        <v>55</v>
      </c>
      <c r="F19" s="19">
        <v>100</v>
      </c>
      <c r="G19" s="19">
        <v>100</v>
      </c>
      <c r="H19" s="19">
        <v>99</v>
      </c>
      <c r="I19" s="19">
        <v>100</v>
      </c>
      <c r="J19" s="19">
        <v>99</v>
      </c>
      <c r="K19" s="19">
        <v>99</v>
      </c>
      <c r="L19" s="19">
        <f t="shared" si="0"/>
        <v>597</v>
      </c>
      <c r="M19" s="19">
        <v>99</v>
      </c>
      <c r="N19" s="19">
        <v>100</v>
      </c>
      <c r="O19" s="19">
        <v>100</v>
      </c>
      <c r="P19" s="19">
        <v>99</v>
      </c>
      <c r="Q19" s="19">
        <v>97</v>
      </c>
      <c r="R19" s="19">
        <v>98</v>
      </c>
      <c r="S19" s="19">
        <f t="shared" si="1"/>
        <v>593</v>
      </c>
      <c r="T19" s="21">
        <f t="shared" si="2"/>
        <v>1190</v>
      </c>
      <c r="U19" s="25">
        <v>104.7</v>
      </c>
      <c r="V19" s="25"/>
      <c r="W19" s="23">
        <f t="shared" si="3"/>
        <v>1294.7</v>
      </c>
      <c r="Y19" s="29"/>
      <c r="Z19" s="24"/>
      <c r="AA19" s="24"/>
    </row>
    <row r="20" spans="1:27" x14ac:dyDescent="0.35">
      <c r="A20" s="19">
        <v>4</v>
      </c>
      <c r="B20" s="29">
        <v>3</v>
      </c>
      <c r="C20" s="24" t="s">
        <v>100</v>
      </c>
      <c r="D20" s="30">
        <v>844</v>
      </c>
      <c r="E20" s="24" t="s">
        <v>2</v>
      </c>
      <c r="F20" s="19">
        <v>99</v>
      </c>
      <c r="G20" s="19">
        <v>99</v>
      </c>
      <c r="H20" s="19">
        <v>100</v>
      </c>
      <c r="I20" s="19">
        <v>100</v>
      </c>
      <c r="J20" s="19">
        <v>99</v>
      </c>
      <c r="K20" s="19">
        <v>99</v>
      </c>
      <c r="L20" s="19">
        <f t="shared" si="0"/>
        <v>596</v>
      </c>
      <c r="M20" s="19">
        <v>99</v>
      </c>
      <c r="N20" s="19">
        <v>99</v>
      </c>
      <c r="O20" s="19">
        <v>100</v>
      </c>
      <c r="P20" s="19">
        <v>99</v>
      </c>
      <c r="Q20" s="19">
        <v>98</v>
      </c>
      <c r="R20" s="19">
        <v>99</v>
      </c>
      <c r="S20" s="19">
        <f t="shared" si="1"/>
        <v>594</v>
      </c>
      <c r="T20" s="21">
        <f t="shared" si="2"/>
        <v>1190</v>
      </c>
      <c r="U20" s="25">
        <v>104.3</v>
      </c>
      <c r="V20" s="25">
        <v>100.6</v>
      </c>
      <c r="W20" s="23">
        <f t="shared" si="3"/>
        <v>1294.3</v>
      </c>
      <c r="Y20" s="29"/>
      <c r="Z20" s="24"/>
      <c r="AA20" s="24"/>
    </row>
    <row r="21" spans="1:27" x14ac:dyDescent="0.35">
      <c r="A21" s="19">
        <v>5</v>
      </c>
      <c r="B21" s="29">
        <v>32</v>
      </c>
      <c r="C21" s="24" t="s">
        <v>110</v>
      </c>
      <c r="D21" s="30">
        <v>749</v>
      </c>
      <c r="E21" s="24" t="s">
        <v>55</v>
      </c>
      <c r="F21" s="19">
        <v>99</v>
      </c>
      <c r="G21" s="19">
        <v>99</v>
      </c>
      <c r="H21" s="19">
        <v>99</v>
      </c>
      <c r="I21" s="19">
        <v>100</v>
      </c>
      <c r="J21" s="19">
        <v>99</v>
      </c>
      <c r="K21" s="19">
        <v>100</v>
      </c>
      <c r="L21" s="19">
        <f t="shared" si="0"/>
        <v>596</v>
      </c>
      <c r="M21" s="19">
        <v>100</v>
      </c>
      <c r="N21" s="19">
        <v>99</v>
      </c>
      <c r="O21" s="19">
        <v>99</v>
      </c>
      <c r="P21" s="19">
        <v>98</v>
      </c>
      <c r="Q21" s="19">
        <v>100</v>
      </c>
      <c r="R21" s="19">
        <v>98</v>
      </c>
      <c r="S21" s="19">
        <f t="shared" si="1"/>
        <v>594</v>
      </c>
      <c r="T21" s="21">
        <f t="shared" si="2"/>
        <v>1190</v>
      </c>
      <c r="U21" s="25">
        <v>102.9</v>
      </c>
      <c r="V21" s="25"/>
      <c r="W21" s="23">
        <f t="shared" si="3"/>
        <v>1292.9000000000001</v>
      </c>
      <c r="Y21" s="29"/>
      <c r="Z21" s="24"/>
      <c r="AA21" s="24"/>
    </row>
    <row r="22" spans="1:27" x14ac:dyDescent="0.35">
      <c r="A22" s="19">
        <v>6</v>
      </c>
      <c r="B22" s="29">
        <v>4</v>
      </c>
      <c r="C22" s="24" t="s">
        <v>101</v>
      </c>
      <c r="D22" s="30">
        <v>9146</v>
      </c>
      <c r="E22" s="24" t="s">
        <v>55</v>
      </c>
      <c r="F22" s="19">
        <v>98</v>
      </c>
      <c r="G22" s="19">
        <v>100</v>
      </c>
      <c r="H22" s="19">
        <v>99</v>
      </c>
      <c r="I22" s="19">
        <v>100</v>
      </c>
      <c r="J22" s="19">
        <v>99</v>
      </c>
      <c r="K22" s="19">
        <v>99</v>
      </c>
      <c r="L22" s="19">
        <f t="shared" si="0"/>
        <v>595</v>
      </c>
      <c r="M22" s="19">
        <v>100</v>
      </c>
      <c r="N22" s="19">
        <v>99</v>
      </c>
      <c r="O22" s="19">
        <v>100</v>
      </c>
      <c r="P22" s="19">
        <v>99</v>
      </c>
      <c r="Q22" s="19">
        <v>100</v>
      </c>
      <c r="R22" s="19">
        <v>98</v>
      </c>
      <c r="S22" s="19">
        <f t="shared" si="1"/>
        <v>596</v>
      </c>
      <c r="T22" s="21">
        <f t="shared" si="2"/>
        <v>1191</v>
      </c>
      <c r="U22" s="25">
        <v>101.7</v>
      </c>
      <c r="V22" s="25">
        <v>99</v>
      </c>
      <c r="W22" s="23">
        <f t="shared" si="3"/>
        <v>1292.7</v>
      </c>
      <c r="Y22" s="29"/>
      <c r="Z22" s="24"/>
      <c r="AA22" s="24"/>
    </row>
    <row r="23" spans="1:27" x14ac:dyDescent="0.35">
      <c r="A23" s="19">
        <v>7</v>
      </c>
      <c r="B23" s="29">
        <v>58</v>
      </c>
      <c r="C23" s="24" t="s">
        <v>117</v>
      </c>
      <c r="D23" s="30">
        <v>13897</v>
      </c>
      <c r="E23" s="24" t="s">
        <v>55</v>
      </c>
      <c r="F23" s="19">
        <v>98</v>
      </c>
      <c r="G23" s="19">
        <v>100</v>
      </c>
      <c r="H23" s="19">
        <v>98</v>
      </c>
      <c r="I23" s="19">
        <v>99</v>
      </c>
      <c r="J23" s="19">
        <v>100</v>
      </c>
      <c r="K23" s="19">
        <v>99</v>
      </c>
      <c r="L23" s="19">
        <f t="shared" si="0"/>
        <v>594</v>
      </c>
      <c r="M23" s="19">
        <v>99</v>
      </c>
      <c r="N23" s="19">
        <v>99</v>
      </c>
      <c r="O23" s="19">
        <v>100</v>
      </c>
      <c r="P23" s="19">
        <v>100</v>
      </c>
      <c r="Q23" s="19">
        <v>100</v>
      </c>
      <c r="R23" s="19">
        <v>99</v>
      </c>
      <c r="S23" s="19">
        <f t="shared" si="1"/>
        <v>597</v>
      </c>
      <c r="T23" s="21">
        <f t="shared" si="2"/>
        <v>1191</v>
      </c>
      <c r="U23" s="25"/>
      <c r="V23" s="25">
        <v>101.1</v>
      </c>
      <c r="W23" s="23">
        <f t="shared" si="3"/>
        <v>1292.0999999999999</v>
      </c>
      <c r="Y23" s="29"/>
      <c r="Z23" s="24"/>
      <c r="AA23" s="24"/>
    </row>
    <row r="24" spans="1:27" s="24" customFormat="1" x14ac:dyDescent="0.35">
      <c r="A24" s="19">
        <v>8</v>
      </c>
      <c r="B24" s="29">
        <v>70</v>
      </c>
      <c r="C24" s="24" t="s">
        <v>125</v>
      </c>
      <c r="D24" s="30">
        <v>13480</v>
      </c>
      <c r="E24" s="24" t="s">
        <v>55</v>
      </c>
      <c r="F24" s="19">
        <v>99</v>
      </c>
      <c r="G24" s="19">
        <v>100</v>
      </c>
      <c r="H24" s="19">
        <v>98</v>
      </c>
      <c r="I24" s="19">
        <v>98</v>
      </c>
      <c r="J24" s="19">
        <v>100</v>
      </c>
      <c r="K24" s="19">
        <v>98</v>
      </c>
      <c r="L24" s="19">
        <f t="shared" si="0"/>
        <v>593</v>
      </c>
      <c r="M24" s="19">
        <v>100</v>
      </c>
      <c r="N24" s="19">
        <v>100</v>
      </c>
      <c r="O24" s="19">
        <v>99</v>
      </c>
      <c r="P24" s="19">
        <v>99</v>
      </c>
      <c r="Q24" s="19">
        <v>99</v>
      </c>
      <c r="R24" s="19">
        <v>100</v>
      </c>
      <c r="S24" s="19">
        <f t="shared" si="1"/>
        <v>597</v>
      </c>
      <c r="T24" s="21">
        <f t="shared" si="2"/>
        <v>1190</v>
      </c>
      <c r="U24" s="25"/>
      <c r="V24" s="25">
        <v>101.6</v>
      </c>
      <c r="W24" s="23">
        <f t="shared" si="3"/>
        <v>1291.5999999999999</v>
      </c>
      <c r="X24"/>
      <c r="Y24" s="29"/>
    </row>
    <row r="25" spans="1:27" s="24" customFormat="1" x14ac:dyDescent="0.35">
      <c r="A25" s="19">
        <v>9</v>
      </c>
      <c r="B25" s="29">
        <v>81</v>
      </c>
      <c r="C25" s="24" t="s">
        <v>130</v>
      </c>
      <c r="D25" s="32">
        <v>13019</v>
      </c>
      <c r="E25" s="24" t="s">
        <v>55</v>
      </c>
      <c r="F25" s="19">
        <v>99</v>
      </c>
      <c r="G25" s="19">
        <v>99</v>
      </c>
      <c r="H25" s="19">
        <v>99</v>
      </c>
      <c r="I25" s="19">
        <v>100</v>
      </c>
      <c r="J25" s="19">
        <v>97</v>
      </c>
      <c r="K25" s="19">
        <v>97</v>
      </c>
      <c r="L25" s="19">
        <f t="shared" si="0"/>
        <v>591</v>
      </c>
      <c r="M25" s="19">
        <v>99</v>
      </c>
      <c r="N25" s="19">
        <v>100</v>
      </c>
      <c r="O25" s="19">
        <v>99</v>
      </c>
      <c r="P25" s="19">
        <v>99</v>
      </c>
      <c r="Q25" s="19">
        <v>99</v>
      </c>
      <c r="R25" s="19">
        <v>100</v>
      </c>
      <c r="S25" s="19">
        <f t="shared" si="1"/>
        <v>596</v>
      </c>
      <c r="T25" s="21">
        <f t="shared" si="2"/>
        <v>1187</v>
      </c>
      <c r="U25" s="25"/>
      <c r="V25" s="25">
        <v>102.5</v>
      </c>
      <c r="W25" s="23">
        <f t="shared" si="3"/>
        <v>1289.5</v>
      </c>
      <c r="X25"/>
      <c r="Y25" s="29"/>
    </row>
    <row r="26" spans="1:27" s="24" customFormat="1" x14ac:dyDescent="0.35">
      <c r="A26" s="19">
        <v>10</v>
      </c>
      <c r="B26" s="29">
        <v>48</v>
      </c>
      <c r="C26" s="24" t="s">
        <v>115</v>
      </c>
      <c r="D26" s="30">
        <v>31689</v>
      </c>
      <c r="E26" s="24" t="s">
        <v>0</v>
      </c>
      <c r="F26" s="19">
        <v>99</v>
      </c>
      <c r="G26" s="19">
        <v>100</v>
      </c>
      <c r="H26" s="19">
        <v>99</v>
      </c>
      <c r="I26" s="19">
        <v>100</v>
      </c>
      <c r="J26" s="19">
        <v>96</v>
      </c>
      <c r="K26" s="19">
        <v>99</v>
      </c>
      <c r="L26" s="19">
        <f t="shared" si="0"/>
        <v>593</v>
      </c>
      <c r="M26" s="19">
        <v>99</v>
      </c>
      <c r="N26" s="19">
        <v>98</v>
      </c>
      <c r="O26" s="19">
        <v>98</v>
      </c>
      <c r="P26" s="19">
        <v>100</v>
      </c>
      <c r="Q26" s="19">
        <v>100</v>
      </c>
      <c r="R26" s="19">
        <v>100</v>
      </c>
      <c r="S26" s="19">
        <f t="shared" si="1"/>
        <v>595</v>
      </c>
      <c r="T26" s="21">
        <f t="shared" si="2"/>
        <v>1188</v>
      </c>
      <c r="U26" s="25"/>
      <c r="V26" s="25">
        <v>100.5</v>
      </c>
      <c r="W26" s="23">
        <f t="shared" si="3"/>
        <v>1288.5</v>
      </c>
      <c r="Y26" s="29"/>
    </row>
    <row r="27" spans="1:27" s="24" customFormat="1" x14ac:dyDescent="0.35">
      <c r="A27" s="19">
        <v>11</v>
      </c>
      <c r="B27" s="29">
        <v>62</v>
      </c>
      <c r="C27" s="24" t="s">
        <v>121</v>
      </c>
      <c r="D27" s="30">
        <v>9064</v>
      </c>
      <c r="E27" s="24" t="s">
        <v>55</v>
      </c>
      <c r="F27" s="19">
        <v>100</v>
      </c>
      <c r="G27" s="19">
        <v>99</v>
      </c>
      <c r="H27" s="19">
        <v>100</v>
      </c>
      <c r="I27" s="19">
        <v>100</v>
      </c>
      <c r="J27" s="19">
        <v>99</v>
      </c>
      <c r="K27" s="19">
        <v>98</v>
      </c>
      <c r="L27" s="19">
        <f t="shared" si="0"/>
        <v>596</v>
      </c>
      <c r="M27" s="19">
        <v>99</v>
      </c>
      <c r="N27" s="19">
        <v>98</v>
      </c>
      <c r="O27" s="19">
        <v>99</v>
      </c>
      <c r="P27" s="19">
        <v>98</v>
      </c>
      <c r="Q27" s="19">
        <v>97</v>
      </c>
      <c r="R27" s="19">
        <v>98</v>
      </c>
      <c r="S27" s="19">
        <f t="shared" si="1"/>
        <v>589</v>
      </c>
      <c r="T27" s="21">
        <f t="shared" si="2"/>
        <v>1185</v>
      </c>
      <c r="U27" s="25">
        <v>102.6</v>
      </c>
      <c r="V27" s="25"/>
      <c r="W27" s="23">
        <f t="shared" si="3"/>
        <v>1287.5999999999999</v>
      </c>
      <c r="Y27" s="40"/>
    </row>
    <row r="28" spans="1:27" s="24" customFormat="1" x14ac:dyDescent="0.35">
      <c r="A28" s="19">
        <v>12</v>
      </c>
      <c r="B28" s="29">
        <v>36</v>
      </c>
      <c r="C28" s="24" t="s">
        <v>112</v>
      </c>
      <c r="D28" s="30">
        <v>14663</v>
      </c>
      <c r="E28" s="24" t="s">
        <v>55</v>
      </c>
      <c r="F28" s="19">
        <v>98</v>
      </c>
      <c r="G28" s="19">
        <v>100</v>
      </c>
      <c r="H28" s="19">
        <v>98</v>
      </c>
      <c r="I28" s="19">
        <v>100</v>
      </c>
      <c r="J28" s="19">
        <v>100</v>
      </c>
      <c r="K28" s="19">
        <v>99</v>
      </c>
      <c r="L28" s="19">
        <f t="shared" si="0"/>
        <v>595</v>
      </c>
      <c r="M28" s="19">
        <v>99</v>
      </c>
      <c r="N28" s="19">
        <v>99</v>
      </c>
      <c r="O28" s="19">
        <v>97</v>
      </c>
      <c r="P28" s="19">
        <v>99</v>
      </c>
      <c r="Q28" s="19">
        <v>100</v>
      </c>
      <c r="R28" s="19">
        <v>98</v>
      </c>
      <c r="S28" s="19">
        <f t="shared" si="1"/>
        <v>592</v>
      </c>
      <c r="T28" s="21">
        <f t="shared" si="2"/>
        <v>1187</v>
      </c>
      <c r="U28" s="25">
        <v>100.2</v>
      </c>
      <c r="V28" s="25"/>
      <c r="W28" s="23">
        <f t="shared" si="3"/>
        <v>1287.2</v>
      </c>
      <c r="Y28" s="29"/>
    </row>
    <row r="29" spans="1:27" s="24" customFormat="1" x14ac:dyDescent="0.35">
      <c r="A29" s="19">
        <v>13</v>
      </c>
      <c r="B29" s="29">
        <v>6</v>
      </c>
      <c r="C29" s="24" t="s">
        <v>102</v>
      </c>
      <c r="D29" s="30">
        <v>718</v>
      </c>
      <c r="E29" s="24" t="s">
        <v>55</v>
      </c>
      <c r="F29" s="19">
        <v>97</v>
      </c>
      <c r="G29" s="19">
        <v>99</v>
      </c>
      <c r="H29" s="19">
        <v>98</v>
      </c>
      <c r="I29" s="19">
        <v>100</v>
      </c>
      <c r="J29" s="19">
        <v>100</v>
      </c>
      <c r="K29" s="19">
        <v>99</v>
      </c>
      <c r="L29" s="19">
        <f t="shared" si="0"/>
        <v>593</v>
      </c>
      <c r="M29" s="19">
        <v>100</v>
      </c>
      <c r="N29" s="19">
        <v>97</v>
      </c>
      <c r="O29" s="19">
        <v>100</v>
      </c>
      <c r="P29" s="19">
        <v>98</v>
      </c>
      <c r="Q29" s="19">
        <v>99</v>
      </c>
      <c r="R29" s="19">
        <v>98</v>
      </c>
      <c r="S29" s="19">
        <f t="shared" si="1"/>
        <v>592</v>
      </c>
      <c r="T29" s="21">
        <f t="shared" si="2"/>
        <v>1185</v>
      </c>
      <c r="U29" s="25"/>
      <c r="V29" s="25"/>
      <c r="W29" s="23">
        <f t="shared" si="3"/>
        <v>1185</v>
      </c>
      <c r="Y29" s="29"/>
    </row>
    <row r="30" spans="1:27" s="24" customFormat="1" x14ac:dyDescent="0.35">
      <c r="A30" s="19">
        <v>14</v>
      </c>
      <c r="B30" s="29">
        <v>35</v>
      </c>
      <c r="C30" s="24" t="s">
        <v>111</v>
      </c>
      <c r="D30" s="30">
        <v>112400</v>
      </c>
      <c r="E30" s="24" t="s">
        <v>3</v>
      </c>
      <c r="F30" s="19">
        <v>99</v>
      </c>
      <c r="G30" s="19">
        <v>99</v>
      </c>
      <c r="H30" s="19">
        <v>100</v>
      </c>
      <c r="I30" s="19">
        <v>98</v>
      </c>
      <c r="J30" s="19">
        <v>99</v>
      </c>
      <c r="K30" s="19">
        <v>98</v>
      </c>
      <c r="L30" s="19">
        <f t="shared" si="0"/>
        <v>593</v>
      </c>
      <c r="M30" s="19">
        <v>98</v>
      </c>
      <c r="N30" s="19">
        <v>98</v>
      </c>
      <c r="O30" s="19">
        <v>98</v>
      </c>
      <c r="P30" s="19">
        <v>98</v>
      </c>
      <c r="Q30" s="19">
        <v>100</v>
      </c>
      <c r="R30" s="19">
        <v>99</v>
      </c>
      <c r="S30" s="19">
        <f t="shared" si="1"/>
        <v>591</v>
      </c>
      <c r="T30" s="21">
        <f t="shared" si="2"/>
        <v>1184</v>
      </c>
      <c r="U30" s="25"/>
      <c r="V30" s="25"/>
      <c r="W30" s="23">
        <f t="shared" si="3"/>
        <v>1184</v>
      </c>
      <c r="Y30" s="29"/>
    </row>
    <row r="31" spans="1:27" s="24" customFormat="1" x14ac:dyDescent="0.35">
      <c r="A31" s="19">
        <v>15</v>
      </c>
      <c r="B31" s="29">
        <v>71</v>
      </c>
      <c r="C31" s="24" t="s">
        <v>126</v>
      </c>
      <c r="D31" s="30">
        <v>11828</v>
      </c>
      <c r="E31" s="24" t="s">
        <v>2</v>
      </c>
      <c r="F31" s="19">
        <v>99</v>
      </c>
      <c r="G31" s="19">
        <v>100</v>
      </c>
      <c r="H31" s="19">
        <v>98</v>
      </c>
      <c r="I31" s="19">
        <v>98</v>
      </c>
      <c r="J31" s="19">
        <v>99</v>
      </c>
      <c r="K31" s="19">
        <v>99</v>
      </c>
      <c r="L31" s="19">
        <f t="shared" si="0"/>
        <v>593</v>
      </c>
      <c r="M31" s="19">
        <v>100</v>
      </c>
      <c r="N31" s="19">
        <v>98</v>
      </c>
      <c r="O31" s="19">
        <v>97</v>
      </c>
      <c r="P31" s="19">
        <v>98</v>
      </c>
      <c r="Q31" s="19">
        <v>100</v>
      </c>
      <c r="R31" s="19">
        <v>97</v>
      </c>
      <c r="S31" s="19">
        <f t="shared" si="1"/>
        <v>590</v>
      </c>
      <c r="T31" s="21">
        <f t="shared" si="2"/>
        <v>1183</v>
      </c>
      <c r="U31" s="25"/>
      <c r="V31" s="25"/>
      <c r="W31" s="23">
        <f t="shared" si="3"/>
        <v>1183</v>
      </c>
      <c r="X31"/>
      <c r="Y31" s="29"/>
    </row>
    <row r="32" spans="1:27" s="24" customFormat="1" x14ac:dyDescent="0.35">
      <c r="A32" s="19">
        <v>16</v>
      </c>
      <c r="B32" s="29">
        <v>93</v>
      </c>
      <c r="C32" s="24" t="s">
        <v>132</v>
      </c>
      <c r="D32" s="30" t="s">
        <v>52</v>
      </c>
      <c r="E32" s="24" t="s">
        <v>3</v>
      </c>
      <c r="F32" s="19">
        <v>98</v>
      </c>
      <c r="G32" s="19">
        <v>100</v>
      </c>
      <c r="H32" s="19">
        <v>96</v>
      </c>
      <c r="I32" s="19">
        <v>99</v>
      </c>
      <c r="J32" s="19">
        <v>98</v>
      </c>
      <c r="K32" s="19">
        <v>98</v>
      </c>
      <c r="L32" s="19">
        <f t="shared" si="0"/>
        <v>589</v>
      </c>
      <c r="M32" s="19">
        <v>100</v>
      </c>
      <c r="N32" s="19">
        <v>98</v>
      </c>
      <c r="O32" s="19">
        <v>98</v>
      </c>
      <c r="P32" s="19">
        <v>99</v>
      </c>
      <c r="Q32" s="19">
        <v>98</v>
      </c>
      <c r="R32" s="19">
        <v>100</v>
      </c>
      <c r="S32" s="19">
        <f t="shared" si="1"/>
        <v>593</v>
      </c>
      <c r="T32" s="21">
        <f t="shared" si="2"/>
        <v>1182</v>
      </c>
      <c r="U32" s="22"/>
      <c r="V32" s="22"/>
      <c r="W32" s="23">
        <f t="shared" si="3"/>
        <v>1182</v>
      </c>
      <c r="X32"/>
      <c r="Y32" s="29"/>
    </row>
    <row r="33" spans="1:27" s="24" customFormat="1" x14ac:dyDescent="0.35">
      <c r="A33" s="19">
        <v>17</v>
      </c>
      <c r="B33" s="29">
        <v>65</v>
      </c>
      <c r="C33" s="24" t="s">
        <v>124</v>
      </c>
      <c r="D33" s="32">
        <v>15497</v>
      </c>
      <c r="E33" s="24" t="s">
        <v>55</v>
      </c>
      <c r="F33" s="19">
        <v>99</v>
      </c>
      <c r="G33" s="19">
        <v>97</v>
      </c>
      <c r="H33" s="19">
        <v>99</v>
      </c>
      <c r="I33" s="19">
        <v>100</v>
      </c>
      <c r="J33" s="19">
        <v>97</v>
      </c>
      <c r="K33" s="19">
        <v>98</v>
      </c>
      <c r="L33" s="19">
        <f t="shared" si="0"/>
        <v>590</v>
      </c>
      <c r="M33" s="19">
        <v>98</v>
      </c>
      <c r="N33" s="19">
        <v>98</v>
      </c>
      <c r="O33" s="19">
        <v>99</v>
      </c>
      <c r="P33" s="19">
        <v>99</v>
      </c>
      <c r="Q33" s="19">
        <v>97</v>
      </c>
      <c r="R33" s="19">
        <v>97</v>
      </c>
      <c r="S33" s="19">
        <f t="shared" si="1"/>
        <v>588</v>
      </c>
      <c r="T33" s="21">
        <f t="shared" si="2"/>
        <v>1178</v>
      </c>
      <c r="U33" s="22"/>
      <c r="V33" s="22"/>
      <c r="W33" s="23">
        <f t="shared" si="3"/>
        <v>1178</v>
      </c>
      <c r="X33"/>
      <c r="Y33" s="29"/>
    </row>
    <row r="34" spans="1:27" x14ac:dyDescent="0.35">
      <c r="A34" s="19">
        <v>18</v>
      </c>
      <c r="B34" s="29">
        <v>61</v>
      </c>
      <c r="C34" s="24" t="s">
        <v>120</v>
      </c>
      <c r="D34" s="30">
        <v>114684</v>
      </c>
      <c r="E34" s="24" t="s">
        <v>55</v>
      </c>
      <c r="F34" s="19">
        <v>98</v>
      </c>
      <c r="G34" s="19">
        <v>99</v>
      </c>
      <c r="H34" s="19">
        <v>99</v>
      </c>
      <c r="I34" s="19">
        <v>97</v>
      </c>
      <c r="J34" s="19">
        <v>99</v>
      </c>
      <c r="K34" s="19">
        <v>98</v>
      </c>
      <c r="L34" s="19">
        <f t="shared" si="0"/>
        <v>590</v>
      </c>
      <c r="M34" s="19">
        <v>97</v>
      </c>
      <c r="N34" s="19">
        <v>95</v>
      </c>
      <c r="O34" s="19">
        <v>98</v>
      </c>
      <c r="P34" s="19">
        <v>99</v>
      </c>
      <c r="Q34" s="19">
        <v>99</v>
      </c>
      <c r="R34" s="19">
        <v>99</v>
      </c>
      <c r="S34" s="19">
        <f t="shared" si="1"/>
        <v>587</v>
      </c>
      <c r="T34" s="21">
        <f t="shared" si="2"/>
        <v>1177</v>
      </c>
      <c r="U34" s="22"/>
      <c r="V34" s="22"/>
      <c r="W34" s="23">
        <f t="shared" si="3"/>
        <v>1177</v>
      </c>
      <c r="Y34" s="29"/>
      <c r="Z34" s="24"/>
      <c r="AA34" s="24"/>
    </row>
    <row r="35" spans="1:27" x14ac:dyDescent="0.35">
      <c r="A35" s="19">
        <v>19</v>
      </c>
      <c r="B35" s="29">
        <v>63</v>
      </c>
      <c r="C35" s="24" t="s">
        <v>122</v>
      </c>
      <c r="D35" s="30">
        <v>11137</v>
      </c>
      <c r="E35" s="24" t="s">
        <v>55</v>
      </c>
      <c r="F35" s="19">
        <v>99</v>
      </c>
      <c r="G35" s="19">
        <v>100</v>
      </c>
      <c r="H35" s="19">
        <v>97</v>
      </c>
      <c r="I35" s="19">
        <v>98</v>
      </c>
      <c r="J35" s="19">
        <v>98</v>
      </c>
      <c r="K35" s="19">
        <v>97</v>
      </c>
      <c r="L35" s="19">
        <f t="shared" si="0"/>
        <v>589</v>
      </c>
      <c r="M35" s="19">
        <v>99</v>
      </c>
      <c r="N35" s="19">
        <v>99</v>
      </c>
      <c r="O35" s="19">
        <v>99</v>
      </c>
      <c r="P35" s="19">
        <v>97</v>
      </c>
      <c r="Q35" s="19">
        <v>98</v>
      </c>
      <c r="R35" s="19">
        <v>95</v>
      </c>
      <c r="S35" s="19">
        <f t="shared" si="1"/>
        <v>587</v>
      </c>
      <c r="T35" s="21">
        <f t="shared" si="2"/>
        <v>1176</v>
      </c>
      <c r="U35" s="22"/>
      <c r="V35" s="22"/>
      <c r="W35" s="23">
        <f t="shared" si="3"/>
        <v>1176</v>
      </c>
      <c r="Y35" s="29"/>
      <c r="Z35" s="24"/>
      <c r="AA35" s="24"/>
    </row>
    <row r="36" spans="1:27" x14ac:dyDescent="0.35">
      <c r="A36" s="19">
        <v>20</v>
      </c>
      <c r="B36" s="19">
        <v>74</v>
      </c>
      <c r="C36" s="45" t="s">
        <v>136</v>
      </c>
      <c r="D36" s="46">
        <v>31651</v>
      </c>
      <c r="E36" s="46" t="s">
        <v>55</v>
      </c>
      <c r="F36" s="19">
        <v>97</v>
      </c>
      <c r="G36" s="19">
        <v>96</v>
      </c>
      <c r="H36" s="19">
        <v>99</v>
      </c>
      <c r="I36" s="19">
        <v>99</v>
      </c>
      <c r="J36" s="19">
        <v>98</v>
      </c>
      <c r="K36" s="19">
        <v>99</v>
      </c>
      <c r="L36" s="19">
        <f t="shared" si="0"/>
        <v>588</v>
      </c>
      <c r="M36" s="19">
        <v>97</v>
      </c>
      <c r="N36" s="19">
        <v>96</v>
      </c>
      <c r="O36" s="19">
        <v>98</v>
      </c>
      <c r="P36" s="19">
        <v>98</v>
      </c>
      <c r="Q36" s="19">
        <v>100</v>
      </c>
      <c r="R36" s="19">
        <v>98</v>
      </c>
      <c r="S36" s="19">
        <f t="shared" si="1"/>
        <v>587</v>
      </c>
      <c r="T36" s="21">
        <f t="shared" si="2"/>
        <v>1175</v>
      </c>
      <c r="U36" s="22"/>
      <c r="V36" s="22"/>
      <c r="W36" s="23">
        <f t="shared" si="3"/>
        <v>1175</v>
      </c>
      <c r="Y36" s="29"/>
      <c r="Z36" s="24"/>
      <c r="AA36" s="24"/>
    </row>
    <row r="37" spans="1:27" x14ac:dyDescent="0.35">
      <c r="A37" s="19">
        <v>21</v>
      </c>
      <c r="B37" s="29">
        <v>14</v>
      </c>
      <c r="C37" s="24" t="s">
        <v>104</v>
      </c>
      <c r="D37" s="32">
        <v>28605</v>
      </c>
      <c r="E37" s="24" t="s">
        <v>1</v>
      </c>
      <c r="F37" s="19">
        <v>97</v>
      </c>
      <c r="G37" s="19">
        <v>97</v>
      </c>
      <c r="H37" s="19">
        <v>98</v>
      </c>
      <c r="I37" s="19">
        <v>100</v>
      </c>
      <c r="J37" s="19">
        <v>94</v>
      </c>
      <c r="K37" s="19">
        <v>98</v>
      </c>
      <c r="L37" s="19">
        <f t="shared" si="0"/>
        <v>584</v>
      </c>
      <c r="M37" s="19">
        <v>98</v>
      </c>
      <c r="N37" s="19">
        <v>99</v>
      </c>
      <c r="O37" s="19">
        <v>99</v>
      </c>
      <c r="P37" s="19">
        <v>98</v>
      </c>
      <c r="Q37" s="19">
        <v>99</v>
      </c>
      <c r="R37" s="19">
        <v>97</v>
      </c>
      <c r="S37" s="19">
        <f t="shared" si="1"/>
        <v>590</v>
      </c>
      <c r="T37" s="21">
        <f t="shared" si="2"/>
        <v>1174</v>
      </c>
      <c r="U37" s="22"/>
      <c r="V37" s="22"/>
      <c r="W37" s="23">
        <f t="shared" si="3"/>
        <v>1174</v>
      </c>
      <c r="Y37" s="29"/>
      <c r="Z37" s="24"/>
      <c r="AA37" s="24"/>
    </row>
    <row r="38" spans="1:27" x14ac:dyDescent="0.35">
      <c r="A38" s="19">
        <v>22</v>
      </c>
      <c r="B38" s="40">
        <v>94</v>
      </c>
      <c r="C38" s="24" t="s">
        <v>133</v>
      </c>
      <c r="D38" s="30">
        <v>228</v>
      </c>
      <c r="E38" s="24" t="s">
        <v>55</v>
      </c>
      <c r="F38" s="19">
        <v>98</v>
      </c>
      <c r="G38" s="19">
        <v>99</v>
      </c>
      <c r="H38" s="19">
        <v>99</v>
      </c>
      <c r="I38" s="19">
        <v>98</v>
      </c>
      <c r="J38" s="19">
        <v>98</v>
      </c>
      <c r="K38" s="19">
        <v>100</v>
      </c>
      <c r="L38" s="19">
        <f t="shared" si="0"/>
        <v>592</v>
      </c>
      <c r="M38" s="19">
        <v>95</v>
      </c>
      <c r="N38" s="19">
        <v>99</v>
      </c>
      <c r="O38" s="19">
        <v>95</v>
      </c>
      <c r="P38" s="19">
        <v>96</v>
      </c>
      <c r="Q38" s="19">
        <v>98</v>
      </c>
      <c r="R38" s="19">
        <v>99</v>
      </c>
      <c r="S38" s="19">
        <f t="shared" si="1"/>
        <v>582</v>
      </c>
      <c r="T38" s="21">
        <f t="shared" si="2"/>
        <v>1174</v>
      </c>
      <c r="U38" s="25"/>
      <c r="V38" s="25"/>
      <c r="W38" s="23">
        <f t="shared" si="3"/>
        <v>1174</v>
      </c>
      <c r="X38" s="24"/>
      <c r="Y38" s="29"/>
      <c r="Z38" s="24"/>
      <c r="AA38" s="24"/>
    </row>
    <row r="39" spans="1:27" x14ac:dyDescent="0.35">
      <c r="A39" s="19">
        <v>23</v>
      </c>
      <c r="B39" s="29">
        <v>64</v>
      </c>
      <c r="C39" s="24" t="s">
        <v>123</v>
      </c>
      <c r="D39" s="32">
        <v>17311</v>
      </c>
      <c r="E39" s="24" t="s">
        <v>55</v>
      </c>
      <c r="F39" s="19">
        <v>93</v>
      </c>
      <c r="G39" s="19">
        <v>94</v>
      </c>
      <c r="H39" s="19">
        <v>97</v>
      </c>
      <c r="I39" s="19">
        <v>98</v>
      </c>
      <c r="J39" s="19">
        <v>99</v>
      </c>
      <c r="K39" s="19">
        <v>99</v>
      </c>
      <c r="L39" s="19">
        <f t="shared" si="0"/>
        <v>580</v>
      </c>
      <c r="M39" s="19">
        <v>100</v>
      </c>
      <c r="N39" s="19">
        <v>100</v>
      </c>
      <c r="O39" s="19">
        <v>100</v>
      </c>
      <c r="P39" s="19">
        <v>97</v>
      </c>
      <c r="Q39" s="19">
        <v>99</v>
      </c>
      <c r="R39" s="19">
        <v>97</v>
      </c>
      <c r="S39" s="19">
        <f t="shared" si="1"/>
        <v>593</v>
      </c>
      <c r="T39" s="21">
        <f t="shared" si="2"/>
        <v>1173</v>
      </c>
      <c r="U39" s="22"/>
      <c r="V39" s="22"/>
      <c r="W39" s="23">
        <f t="shared" si="3"/>
        <v>1173</v>
      </c>
      <c r="X39" s="31"/>
      <c r="Y39" s="29"/>
      <c r="Z39" s="24"/>
      <c r="AA39" s="24"/>
    </row>
    <row r="40" spans="1:27" x14ac:dyDescent="0.35">
      <c r="A40" s="19">
        <v>24</v>
      </c>
      <c r="B40" s="29">
        <v>82</v>
      </c>
      <c r="C40" s="24" t="s">
        <v>131</v>
      </c>
      <c r="D40" s="30">
        <v>13140</v>
      </c>
      <c r="E40" s="24" t="s">
        <v>55</v>
      </c>
      <c r="F40" s="19">
        <v>97</v>
      </c>
      <c r="G40" s="19">
        <v>97</v>
      </c>
      <c r="H40" s="19">
        <v>96</v>
      </c>
      <c r="I40" s="19">
        <v>98</v>
      </c>
      <c r="J40" s="19">
        <v>97</v>
      </c>
      <c r="K40" s="19">
        <v>96</v>
      </c>
      <c r="L40" s="19">
        <f t="shared" si="0"/>
        <v>581</v>
      </c>
      <c r="M40" s="19">
        <v>99</v>
      </c>
      <c r="N40" s="19">
        <v>99</v>
      </c>
      <c r="O40" s="19">
        <v>95</v>
      </c>
      <c r="P40" s="19">
        <v>99</v>
      </c>
      <c r="Q40" s="19">
        <v>98</v>
      </c>
      <c r="R40" s="19">
        <v>100</v>
      </c>
      <c r="S40" s="19">
        <f t="shared" si="1"/>
        <v>590</v>
      </c>
      <c r="T40" s="21">
        <f t="shared" si="2"/>
        <v>1171</v>
      </c>
      <c r="U40" s="22"/>
      <c r="V40" s="22"/>
      <c r="W40" s="23">
        <f t="shared" si="3"/>
        <v>1171</v>
      </c>
      <c r="X40" s="31"/>
      <c r="Y40" s="29"/>
      <c r="Z40" s="24"/>
      <c r="AA40" s="24"/>
    </row>
    <row r="41" spans="1:27" x14ac:dyDescent="0.35">
      <c r="A41" s="19">
        <v>25</v>
      </c>
      <c r="B41" s="29">
        <v>43</v>
      </c>
      <c r="C41" s="24" t="s">
        <v>113</v>
      </c>
      <c r="D41" s="32">
        <v>24473</v>
      </c>
      <c r="E41" s="24" t="s">
        <v>1</v>
      </c>
      <c r="F41" s="19">
        <v>97</v>
      </c>
      <c r="G41" s="19">
        <v>95</v>
      </c>
      <c r="H41" s="19">
        <v>99</v>
      </c>
      <c r="I41" s="19">
        <v>97</v>
      </c>
      <c r="J41" s="19">
        <v>97</v>
      </c>
      <c r="K41" s="19">
        <v>100</v>
      </c>
      <c r="L41" s="19">
        <f t="shared" si="0"/>
        <v>585</v>
      </c>
      <c r="M41" s="19">
        <v>99</v>
      </c>
      <c r="N41" s="19">
        <v>97</v>
      </c>
      <c r="O41" s="19">
        <v>98</v>
      </c>
      <c r="P41" s="19">
        <v>98</v>
      </c>
      <c r="Q41" s="19">
        <v>97</v>
      </c>
      <c r="R41" s="19">
        <v>96</v>
      </c>
      <c r="S41" s="19">
        <f t="shared" si="1"/>
        <v>585</v>
      </c>
      <c r="T41" s="21">
        <f t="shared" si="2"/>
        <v>1170</v>
      </c>
      <c r="U41" s="22"/>
      <c r="V41" s="22"/>
      <c r="W41" s="23">
        <f t="shared" si="3"/>
        <v>1170</v>
      </c>
      <c r="X41" s="31"/>
      <c r="Y41" s="29"/>
      <c r="Z41" s="24"/>
      <c r="AA41" s="24"/>
    </row>
    <row r="42" spans="1:27" x14ac:dyDescent="0.35">
      <c r="A42" s="19">
        <v>26</v>
      </c>
      <c r="B42" s="29">
        <v>27</v>
      </c>
      <c r="C42" s="24" t="s">
        <v>109</v>
      </c>
      <c r="D42" s="30">
        <v>100294</v>
      </c>
      <c r="E42" s="24" t="s">
        <v>1</v>
      </c>
      <c r="F42" s="19">
        <v>97</v>
      </c>
      <c r="G42" s="19">
        <v>98</v>
      </c>
      <c r="H42" s="19">
        <v>98</v>
      </c>
      <c r="I42" s="19">
        <v>98</v>
      </c>
      <c r="J42" s="19">
        <v>98</v>
      </c>
      <c r="K42" s="19">
        <v>99</v>
      </c>
      <c r="L42" s="19">
        <f t="shared" si="0"/>
        <v>588</v>
      </c>
      <c r="M42" s="19">
        <v>97</v>
      </c>
      <c r="N42" s="19">
        <v>98</v>
      </c>
      <c r="O42" s="19">
        <v>98</v>
      </c>
      <c r="P42" s="19">
        <v>95</v>
      </c>
      <c r="Q42" s="19">
        <v>98</v>
      </c>
      <c r="R42" s="19">
        <v>95</v>
      </c>
      <c r="S42" s="19">
        <f t="shared" si="1"/>
        <v>581</v>
      </c>
      <c r="T42" s="21">
        <f t="shared" si="2"/>
        <v>1169</v>
      </c>
      <c r="U42" s="22"/>
      <c r="V42" s="22"/>
      <c r="W42" s="23">
        <f t="shared" si="3"/>
        <v>1169</v>
      </c>
      <c r="X42" s="31"/>
      <c r="Y42" s="29"/>
      <c r="Z42" s="24"/>
      <c r="AA42" s="24"/>
    </row>
    <row r="43" spans="1:27" x14ac:dyDescent="0.35">
      <c r="A43" s="19">
        <v>27</v>
      </c>
      <c r="B43" s="29">
        <v>59</v>
      </c>
      <c r="C43" s="24" t="s">
        <v>118</v>
      </c>
      <c r="D43" s="30">
        <v>30972</v>
      </c>
      <c r="E43" s="24" t="s">
        <v>55</v>
      </c>
      <c r="F43" s="19">
        <v>98</v>
      </c>
      <c r="G43" s="19">
        <v>94</v>
      </c>
      <c r="H43" s="19">
        <v>96</v>
      </c>
      <c r="I43" s="19">
        <v>98</v>
      </c>
      <c r="J43" s="19">
        <v>99</v>
      </c>
      <c r="K43" s="19">
        <v>96</v>
      </c>
      <c r="L43" s="19">
        <f t="shared" si="0"/>
        <v>581</v>
      </c>
      <c r="M43" s="19">
        <v>96</v>
      </c>
      <c r="N43" s="19">
        <v>97</v>
      </c>
      <c r="O43" s="19">
        <v>97</v>
      </c>
      <c r="P43" s="19">
        <v>99</v>
      </c>
      <c r="Q43" s="19">
        <v>99</v>
      </c>
      <c r="R43" s="19">
        <v>98</v>
      </c>
      <c r="S43" s="19">
        <f t="shared" si="1"/>
        <v>586</v>
      </c>
      <c r="T43" s="21">
        <f t="shared" si="2"/>
        <v>1167</v>
      </c>
      <c r="U43" s="22"/>
      <c r="V43" s="22"/>
      <c r="W43" s="23">
        <f t="shared" si="3"/>
        <v>1167</v>
      </c>
      <c r="X43" s="31"/>
      <c r="Y43" s="29"/>
      <c r="Z43" s="24"/>
      <c r="AA43" s="24"/>
    </row>
    <row r="44" spans="1:27" x14ac:dyDescent="0.35">
      <c r="A44" s="19">
        <v>28</v>
      </c>
      <c r="B44" s="29">
        <v>13</v>
      </c>
      <c r="C44" s="24" t="s">
        <v>103</v>
      </c>
      <c r="D44" s="30">
        <v>28013</v>
      </c>
      <c r="E44" s="24" t="s">
        <v>55</v>
      </c>
      <c r="F44" s="19">
        <v>96</v>
      </c>
      <c r="G44" s="19">
        <v>97</v>
      </c>
      <c r="H44" s="19">
        <v>98</v>
      </c>
      <c r="I44" s="19">
        <v>96</v>
      </c>
      <c r="J44" s="19">
        <v>100</v>
      </c>
      <c r="K44" s="19">
        <v>98</v>
      </c>
      <c r="L44" s="19">
        <f t="shared" si="0"/>
        <v>585</v>
      </c>
      <c r="M44" s="19">
        <v>96</v>
      </c>
      <c r="N44" s="19">
        <v>98</v>
      </c>
      <c r="O44" s="19">
        <v>98</v>
      </c>
      <c r="P44" s="19">
        <v>96</v>
      </c>
      <c r="Q44" s="19">
        <v>97</v>
      </c>
      <c r="R44" s="19">
        <v>95</v>
      </c>
      <c r="S44" s="19">
        <f t="shared" si="1"/>
        <v>580</v>
      </c>
      <c r="T44" s="21">
        <f t="shared" si="2"/>
        <v>1165</v>
      </c>
      <c r="U44" s="22"/>
      <c r="V44" s="22"/>
      <c r="W44" s="23">
        <f t="shared" si="3"/>
        <v>1165</v>
      </c>
      <c r="Y44" s="29"/>
      <c r="Z44" s="24"/>
      <c r="AA44" s="24"/>
    </row>
    <row r="45" spans="1:27" x14ac:dyDescent="0.35">
      <c r="A45" s="19">
        <v>29</v>
      </c>
      <c r="B45" s="29">
        <v>17</v>
      </c>
      <c r="C45" s="24" t="s">
        <v>106</v>
      </c>
      <c r="D45" s="30">
        <v>29145</v>
      </c>
      <c r="E45" s="24" t="s">
        <v>1</v>
      </c>
      <c r="F45" s="19">
        <v>97</v>
      </c>
      <c r="G45" s="19">
        <v>98</v>
      </c>
      <c r="H45" s="19">
        <v>97</v>
      </c>
      <c r="I45" s="19">
        <v>94</v>
      </c>
      <c r="J45" s="19">
        <v>96</v>
      </c>
      <c r="K45" s="19">
        <v>96</v>
      </c>
      <c r="L45" s="19">
        <f t="shared" si="0"/>
        <v>578</v>
      </c>
      <c r="M45" s="19">
        <v>94</v>
      </c>
      <c r="N45" s="19">
        <v>98</v>
      </c>
      <c r="O45" s="19">
        <v>98</v>
      </c>
      <c r="P45" s="19">
        <v>98</v>
      </c>
      <c r="Q45" s="19">
        <v>97</v>
      </c>
      <c r="R45" s="19">
        <v>99</v>
      </c>
      <c r="S45" s="19">
        <f t="shared" si="1"/>
        <v>584</v>
      </c>
      <c r="T45" s="21">
        <f t="shared" si="2"/>
        <v>1162</v>
      </c>
      <c r="U45" s="22"/>
      <c r="V45" s="22"/>
      <c r="W45" s="23">
        <f t="shared" si="3"/>
        <v>1162</v>
      </c>
      <c r="Y45" s="19"/>
      <c r="Z45" s="45"/>
      <c r="AA45" s="46"/>
    </row>
    <row r="46" spans="1:27" x14ac:dyDescent="0.35">
      <c r="A46" s="19">
        <v>30</v>
      </c>
      <c r="B46" s="29">
        <v>72</v>
      </c>
      <c r="C46" s="24" t="s">
        <v>127</v>
      </c>
      <c r="D46" s="30">
        <v>28326</v>
      </c>
      <c r="E46" s="24" t="s">
        <v>55</v>
      </c>
      <c r="F46" s="19">
        <v>97</v>
      </c>
      <c r="G46" s="19">
        <v>96</v>
      </c>
      <c r="H46" s="19">
        <v>95</v>
      </c>
      <c r="I46" s="19">
        <v>98</v>
      </c>
      <c r="J46" s="19">
        <v>98</v>
      </c>
      <c r="K46" s="19">
        <v>99</v>
      </c>
      <c r="L46" s="19">
        <f t="shared" si="0"/>
        <v>583</v>
      </c>
      <c r="M46" s="19">
        <v>99</v>
      </c>
      <c r="N46" s="19">
        <v>94</v>
      </c>
      <c r="O46" s="19">
        <v>99</v>
      </c>
      <c r="P46" s="19">
        <v>94</v>
      </c>
      <c r="Q46" s="19">
        <v>97</v>
      </c>
      <c r="R46" s="19">
        <v>96</v>
      </c>
      <c r="S46" s="19">
        <f t="shared" si="1"/>
        <v>579</v>
      </c>
      <c r="T46" s="21">
        <f t="shared" si="2"/>
        <v>1162</v>
      </c>
      <c r="U46" s="22"/>
      <c r="V46" s="22"/>
      <c r="W46" s="23">
        <f t="shared" si="3"/>
        <v>1162</v>
      </c>
      <c r="Y46" s="29"/>
      <c r="Z46" s="24"/>
      <c r="AA46" s="24"/>
    </row>
    <row r="47" spans="1:27" x14ac:dyDescent="0.35">
      <c r="A47" s="19">
        <v>31</v>
      </c>
      <c r="B47" s="29">
        <v>15</v>
      </c>
      <c r="C47" s="24" t="s">
        <v>105</v>
      </c>
      <c r="D47" s="32">
        <v>29862</v>
      </c>
      <c r="E47" s="24" t="s">
        <v>1</v>
      </c>
      <c r="F47" s="19">
        <v>97</v>
      </c>
      <c r="G47" s="19">
        <v>98</v>
      </c>
      <c r="H47" s="19">
        <v>99</v>
      </c>
      <c r="I47" s="19">
        <v>100</v>
      </c>
      <c r="J47" s="19">
        <v>97</v>
      </c>
      <c r="K47" s="19">
        <v>97</v>
      </c>
      <c r="L47" s="19">
        <f t="shared" si="0"/>
        <v>588</v>
      </c>
      <c r="M47" s="19">
        <v>94</v>
      </c>
      <c r="N47" s="19">
        <v>95</v>
      </c>
      <c r="O47" s="19">
        <v>96</v>
      </c>
      <c r="P47" s="19">
        <v>99</v>
      </c>
      <c r="Q47" s="19">
        <v>94</v>
      </c>
      <c r="R47" s="19">
        <v>95</v>
      </c>
      <c r="S47" s="19">
        <f t="shared" si="1"/>
        <v>573</v>
      </c>
      <c r="T47" s="21">
        <f t="shared" si="2"/>
        <v>1161</v>
      </c>
      <c r="U47" s="22"/>
      <c r="V47" s="22"/>
      <c r="W47" s="23">
        <f t="shared" si="3"/>
        <v>1161</v>
      </c>
      <c r="Y47" s="29"/>
      <c r="Z47" s="24"/>
      <c r="AA47" s="24"/>
    </row>
    <row r="48" spans="1:27" x14ac:dyDescent="0.35">
      <c r="A48" s="19">
        <v>32</v>
      </c>
      <c r="B48" s="29">
        <v>20</v>
      </c>
      <c r="C48" s="24" t="s">
        <v>107</v>
      </c>
      <c r="D48" s="30">
        <v>29956</v>
      </c>
      <c r="E48" s="24" t="s">
        <v>2</v>
      </c>
      <c r="F48" s="19">
        <v>96</v>
      </c>
      <c r="G48" s="19">
        <v>97</v>
      </c>
      <c r="H48" s="19">
        <v>96</v>
      </c>
      <c r="I48" s="19">
        <v>96</v>
      </c>
      <c r="J48" s="19">
        <v>98</v>
      </c>
      <c r="K48" s="19">
        <v>94</v>
      </c>
      <c r="L48" s="19">
        <f t="shared" si="0"/>
        <v>577</v>
      </c>
      <c r="M48" s="19">
        <v>96</v>
      </c>
      <c r="N48" s="19">
        <v>96</v>
      </c>
      <c r="O48" s="19">
        <v>98</v>
      </c>
      <c r="P48" s="19">
        <v>94</v>
      </c>
      <c r="Q48" s="19">
        <v>97</v>
      </c>
      <c r="R48" s="19">
        <v>96</v>
      </c>
      <c r="S48" s="19">
        <f t="shared" si="1"/>
        <v>577</v>
      </c>
      <c r="T48" s="21">
        <f t="shared" si="2"/>
        <v>1154</v>
      </c>
      <c r="U48" s="22"/>
      <c r="V48" s="22"/>
      <c r="W48" s="23">
        <f t="shared" si="3"/>
        <v>1154</v>
      </c>
      <c r="Y48" s="29"/>
      <c r="Z48" s="24"/>
      <c r="AA48" s="24"/>
    </row>
    <row r="49" spans="1:27" x14ac:dyDescent="0.35">
      <c r="A49" s="19">
        <v>33</v>
      </c>
      <c r="B49" s="29">
        <v>22</v>
      </c>
      <c r="C49" s="24" t="s">
        <v>108</v>
      </c>
      <c r="D49" s="30">
        <v>29769</v>
      </c>
      <c r="E49" s="24" t="s">
        <v>0</v>
      </c>
      <c r="F49" s="19">
        <v>97</v>
      </c>
      <c r="G49" s="19">
        <v>96</v>
      </c>
      <c r="H49" s="19">
        <v>95</v>
      </c>
      <c r="I49" s="19">
        <v>95</v>
      </c>
      <c r="J49" s="19">
        <v>96</v>
      </c>
      <c r="K49" s="19">
        <v>97</v>
      </c>
      <c r="L49" s="19">
        <f t="shared" si="0"/>
        <v>576</v>
      </c>
      <c r="M49" s="19">
        <v>98</v>
      </c>
      <c r="N49" s="19">
        <v>95</v>
      </c>
      <c r="O49" s="19">
        <v>94</v>
      </c>
      <c r="P49" s="19">
        <v>99</v>
      </c>
      <c r="Q49" s="19">
        <v>92</v>
      </c>
      <c r="R49" s="19">
        <v>98</v>
      </c>
      <c r="S49" s="19">
        <f t="shared" si="1"/>
        <v>576</v>
      </c>
      <c r="T49" s="21">
        <f t="shared" si="2"/>
        <v>1152</v>
      </c>
      <c r="U49" s="22"/>
      <c r="V49" s="22"/>
      <c r="W49" s="23">
        <f t="shared" si="3"/>
        <v>1152</v>
      </c>
      <c r="Y49" s="29"/>
      <c r="Z49" s="24"/>
      <c r="AA49" s="24"/>
    </row>
    <row r="50" spans="1:27" x14ac:dyDescent="0.35">
      <c r="A50" s="19">
        <v>34</v>
      </c>
      <c r="B50" s="29">
        <v>78</v>
      </c>
      <c r="C50" s="24" t="s">
        <v>129</v>
      </c>
      <c r="D50" s="30">
        <v>30581</v>
      </c>
      <c r="E50" s="24" t="s">
        <v>2</v>
      </c>
      <c r="F50" s="19">
        <v>97</v>
      </c>
      <c r="G50" s="19">
        <v>95</v>
      </c>
      <c r="H50" s="19">
        <v>97</v>
      </c>
      <c r="I50" s="19">
        <v>96</v>
      </c>
      <c r="J50" s="19">
        <v>99</v>
      </c>
      <c r="K50" s="19">
        <v>96</v>
      </c>
      <c r="L50" s="19">
        <f t="shared" si="0"/>
        <v>580</v>
      </c>
      <c r="M50" s="19">
        <v>97</v>
      </c>
      <c r="N50" s="19">
        <v>95</v>
      </c>
      <c r="O50" s="19">
        <v>95</v>
      </c>
      <c r="P50" s="19">
        <v>93</v>
      </c>
      <c r="Q50" s="19">
        <v>96</v>
      </c>
      <c r="R50" s="19">
        <v>95</v>
      </c>
      <c r="S50" s="19">
        <f t="shared" si="1"/>
        <v>571</v>
      </c>
      <c r="T50" s="21">
        <f t="shared" si="2"/>
        <v>1151</v>
      </c>
      <c r="U50" s="22"/>
      <c r="V50" s="22"/>
      <c r="W50" s="23">
        <f t="shared" si="3"/>
        <v>1151</v>
      </c>
      <c r="Y50" s="29"/>
      <c r="Z50" s="24"/>
      <c r="AA50" s="24"/>
    </row>
    <row r="51" spans="1:27" x14ac:dyDescent="0.35">
      <c r="A51" s="19">
        <v>35</v>
      </c>
      <c r="B51" s="29">
        <v>44</v>
      </c>
      <c r="C51" s="24" t="s">
        <v>114</v>
      </c>
      <c r="D51" s="30">
        <v>26527</v>
      </c>
      <c r="E51" s="24" t="s">
        <v>55</v>
      </c>
      <c r="F51" s="19"/>
      <c r="G51" s="19"/>
      <c r="H51" s="19"/>
      <c r="I51" s="19"/>
      <c r="J51" s="19"/>
      <c r="K51" s="19"/>
      <c r="L51" s="19">
        <f t="shared" si="0"/>
        <v>0</v>
      </c>
      <c r="M51" s="19"/>
      <c r="N51" s="19"/>
      <c r="O51" s="19"/>
      <c r="P51" s="19"/>
      <c r="Q51" s="19"/>
      <c r="R51" s="19"/>
      <c r="S51" s="19">
        <f t="shared" si="1"/>
        <v>0</v>
      </c>
      <c r="T51" s="21">
        <f t="shared" si="2"/>
        <v>0</v>
      </c>
      <c r="U51" s="22"/>
      <c r="V51" s="22"/>
      <c r="W51" s="23">
        <f t="shared" si="3"/>
        <v>0</v>
      </c>
      <c r="Y51" s="29"/>
      <c r="Z51" s="24"/>
      <c r="AA51" s="24"/>
    </row>
    <row r="52" spans="1:27" x14ac:dyDescent="0.35">
      <c r="A52" s="1"/>
      <c r="B52" s="19"/>
      <c r="C52" s="20"/>
      <c r="D52" s="19"/>
      <c r="E52" s="19"/>
      <c r="T52" s="4"/>
      <c r="U52" s="15"/>
      <c r="V52" s="15"/>
      <c r="W52" s="18"/>
    </row>
    <row r="53" spans="1:27" x14ac:dyDescent="0.35">
      <c r="A53" s="1"/>
      <c r="B53" s="1"/>
      <c r="C53" s="2"/>
      <c r="D53" s="1"/>
      <c r="T53" s="4"/>
      <c r="U53" s="15"/>
      <c r="V53" s="15"/>
      <c r="W53" s="18"/>
    </row>
    <row r="54" spans="1:27" x14ac:dyDescent="0.35">
      <c r="A54" s="1"/>
      <c r="B54" s="1"/>
      <c r="C54" s="2"/>
      <c r="D54" s="1"/>
      <c r="T54" s="4"/>
      <c r="U54" s="15"/>
      <c r="V54" s="15"/>
      <c r="W54" s="18"/>
    </row>
    <row r="55" spans="1:27" x14ac:dyDescent="0.35">
      <c r="A55" s="1"/>
      <c r="B55" s="1"/>
      <c r="C55" s="2"/>
      <c r="D55" s="1"/>
      <c r="T55" s="4"/>
      <c r="U55" s="15"/>
      <c r="V55" s="15"/>
      <c r="W55" s="18"/>
    </row>
    <row r="56" spans="1:27" x14ac:dyDescent="0.35">
      <c r="A56" s="1"/>
      <c r="B56" s="1"/>
      <c r="C56" s="2"/>
      <c r="D56" s="1"/>
      <c r="T56" s="4"/>
      <c r="U56" s="15"/>
      <c r="V56" s="15"/>
      <c r="W56" s="18"/>
    </row>
    <row r="57" spans="1:27" x14ac:dyDescent="0.35">
      <c r="A57" s="1"/>
      <c r="B57" s="1"/>
      <c r="C57" s="2"/>
      <c r="D57" s="1"/>
      <c r="T57" s="4"/>
      <c r="U57" s="15"/>
      <c r="V57" s="15"/>
      <c r="W57" s="18"/>
    </row>
    <row r="58" spans="1:27" x14ac:dyDescent="0.35">
      <c r="A58" s="1"/>
      <c r="B58" s="1"/>
      <c r="C58" s="2"/>
      <c r="D58" s="1"/>
      <c r="T58" s="4"/>
      <c r="U58" s="15"/>
      <c r="V58" s="15"/>
      <c r="W58" s="18"/>
    </row>
    <row r="59" spans="1:27" x14ac:dyDescent="0.35">
      <c r="A59" s="1"/>
      <c r="B59" s="1"/>
      <c r="C59" s="2"/>
      <c r="D59" s="1"/>
      <c r="T59" s="4"/>
      <c r="U59" s="15"/>
      <c r="V59" s="15"/>
      <c r="W59" s="18"/>
    </row>
    <row r="60" spans="1:27" x14ac:dyDescent="0.35">
      <c r="A60" s="1"/>
      <c r="B60" s="1"/>
      <c r="C60" s="2"/>
      <c r="D60" s="1"/>
      <c r="T60" s="4"/>
      <c r="U60" s="15"/>
      <c r="V60" s="15"/>
      <c r="W60" s="18"/>
    </row>
    <row r="61" spans="1:27" x14ac:dyDescent="0.35">
      <c r="A61" s="1"/>
      <c r="B61" s="1"/>
      <c r="C61" s="2"/>
      <c r="D61" s="1"/>
      <c r="T61" s="4"/>
      <c r="U61" s="15"/>
      <c r="V61" s="15"/>
      <c r="W61" s="18"/>
    </row>
    <row r="62" spans="1:27" x14ac:dyDescent="0.35">
      <c r="A62" s="1"/>
      <c r="B62" s="1"/>
      <c r="C62" s="2"/>
      <c r="D62" s="1"/>
      <c r="T62" s="4"/>
      <c r="U62" s="15"/>
      <c r="V62" s="15"/>
      <c r="W62" s="18"/>
    </row>
    <row r="63" spans="1:27" x14ac:dyDescent="0.35">
      <c r="A63" s="1"/>
      <c r="B63" s="1"/>
      <c r="C63" s="2"/>
      <c r="D63" s="1"/>
      <c r="T63" s="4"/>
      <c r="U63" s="15"/>
      <c r="V63" s="15"/>
      <c r="W63" s="18"/>
    </row>
    <row r="64" spans="1:27" x14ac:dyDescent="0.35">
      <c r="A64" s="1"/>
      <c r="B64" s="1"/>
      <c r="C64" s="2"/>
      <c r="D64" s="1"/>
      <c r="T64" s="4"/>
      <c r="U64" s="15"/>
      <c r="V64" s="15"/>
      <c r="W64" s="18"/>
    </row>
    <row r="65" spans="1:23" x14ac:dyDescent="0.35">
      <c r="A65" s="1"/>
      <c r="B65" s="1"/>
      <c r="C65" s="2"/>
      <c r="D65" s="1"/>
      <c r="T65" s="4"/>
      <c r="U65" s="15"/>
      <c r="V65" s="15"/>
      <c r="W65" s="18"/>
    </row>
    <row r="66" spans="1:23" x14ac:dyDescent="0.35">
      <c r="A66" s="1"/>
      <c r="B66" s="1"/>
      <c r="C66" s="2"/>
      <c r="D66" s="1"/>
      <c r="T66" s="4"/>
      <c r="U66" s="15"/>
      <c r="V66" s="15"/>
      <c r="W66" s="18"/>
    </row>
    <row r="67" spans="1:23" x14ac:dyDescent="0.35">
      <c r="A67" s="1"/>
      <c r="B67" s="1"/>
      <c r="C67" s="2"/>
      <c r="T67" s="4"/>
      <c r="U67" s="15"/>
      <c r="V67" s="15"/>
      <c r="W67" s="18"/>
    </row>
    <row r="68" spans="1:23" x14ac:dyDescent="0.35">
      <c r="A68" s="1"/>
      <c r="B68" s="1"/>
      <c r="C68" s="2"/>
      <c r="D68" s="1"/>
      <c r="T68" s="4"/>
      <c r="U68" s="15"/>
      <c r="V68" s="15"/>
      <c r="W68" s="18"/>
    </row>
    <row r="69" spans="1:23" x14ac:dyDescent="0.35">
      <c r="A69" s="1"/>
      <c r="B69" s="1"/>
      <c r="C69" s="2"/>
      <c r="D69" s="1"/>
      <c r="T69" s="4"/>
      <c r="U69" s="15"/>
      <c r="V69" s="15"/>
      <c r="W69" s="18"/>
    </row>
    <row r="70" spans="1:23" x14ac:dyDescent="0.35">
      <c r="A70" s="1"/>
      <c r="B70" s="1"/>
      <c r="C70" s="2"/>
      <c r="D70" s="1"/>
      <c r="T70" s="4"/>
      <c r="U70" s="15"/>
      <c r="V70" s="15"/>
      <c r="W70" s="18"/>
    </row>
    <row r="71" spans="1:23" x14ac:dyDescent="0.35">
      <c r="A71" s="1"/>
      <c r="B71" s="1"/>
      <c r="C71" s="2"/>
      <c r="D71" s="1"/>
      <c r="T71" s="4"/>
      <c r="U71" s="15"/>
      <c r="V71" s="15"/>
      <c r="W71" s="18"/>
    </row>
    <row r="72" spans="1:23" x14ac:dyDescent="0.35">
      <c r="A72" s="1"/>
      <c r="B72" s="1"/>
      <c r="C72" s="2"/>
      <c r="D72" s="1"/>
      <c r="T72" s="4"/>
      <c r="U72" s="15"/>
      <c r="V72" s="15"/>
      <c r="W72" s="18"/>
    </row>
    <row r="73" spans="1:23" x14ac:dyDescent="0.35">
      <c r="A73" s="1"/>
      <c r="B73" s="1"/>
      <c r="C73" s="2"/>
      <c r="D73" s="1"/>
      <c r="T73" s="4"/>
      <c r="U73" s="15"/>
      <c r="V73" s="15"/>
      <c r="W73" s="18"/>
    </row>
    <row r="74" spans="1:23" x14ac:dyDescent="0.35">
      <c r="A74" s="1"/>
      <c r="B74" s="1"/>
      <c r="C74" s="2"/>
      <c r="D74" s="1"/>
      <c r="T74" s="4"/>
      <c r="U74"/>
      <c r="V74"/>
      <c r="W74"/>
    </row>
    <row r="75" spans="1:23" x14ac:dyDescent="0.35">
      <c r="A75" s="1"/>
      <c r="B75" s="1"/>
      <c r="C75" s="2"/>
      <c r="D75" s="1"/>
      <c r="T75" s="4"/>
      <c r="U75"/>
      <c r="V75"/>
      <c r="W75"/>
    </row>
    <row r="76" spans="1:23" x14ac:dyDescent="0.35">
      <c r="A76" s="1"/>
      <c r="B76" s="1"/>
      <c r="C76" s="2"/>
      <c r="D76" s="1"/>
      <c r="T76" s="4"/>
      <c r="U76" s="15"/>
      <c r="V76" s="15"/>
      <c r="W76" s="18"/>
    </row>
    <row r="77" spans="1:23" x14ac:dyDescent="0.35">
      <c r="A77" s="1"/>
      <c r="B77" s="1"/>
      <c r="C77" s="2"/>
      <c r="D77" s="1"/>
      <c r="T77" s="4"/>
      <c r="U77" s="15"/>
      <c r="V77" s="15"/>
      <c r="W77" s="18"/>
    </row>
    <row r="78" spans="1:23" x14ac:dyDescent="0.35">
      <c r="A78" s="1"/>
      <c r="B78" s="1"/>
      <c r="C78" s="2"/>
      <c r="D78" s="1"/>
      <c r="T78" s="4"/>
      <c r="U78" s="15"/>
      <c r="V78" s="15"/>
      <c r="W78" s="18"/>
    </row>
    <row r="79" spans="1:23" x14ac:dyDescent="0.35">
      <c r="A79" s="1"/>
      <c r="B79" s="1"/>
      <c r="C79" s="2"/>
      <c r="D79" s="1"/>
      <c r="T79" s="4"/>
      <c r="U79"/>
      <c r="V79"/>
      <c r="W79"/>
    </row>
    <row r="80" spans="1:23" x14ac:dyDescent="0.35">
      <c r="A80" s="1"/>
      <c r="B80" s="1"/>
      <c r="C80" s="2"/>
      <c r="D80" s="1"/>
      <c r="T80" s="4"/>
      <c r="U80"/>
      <c r="V80"/>
      <c r="W80"/>
    </row>
    <row r="81" spans="1:23" x14ac:dyDescent="0.35">
      <c r="A81" s="1"/>
      <c r="B81" s="1"/>
      <c r="C81" s="2"/>
      <c r="D81" s="1"/>
      <c r="T81" s="4"/>
      <c r="U81"/>
      <c r="V81"/>
      <c r="W81"/>
    </row>
    <row r="82" spans="1:23" x14ac:dyDescent="0.35">
      <c r="A82" s="1"/>
      <c r="B82" s="1"/>
      <c r="C82" s="2"/>
      <c r="D82" s="1"/>
      <c r="T82" s="4"/>
      <c r="U82"/>
      <c r="V82"/>
      <c r="W82"/>
    </row>
    <row r="83" spans="1:23" x14ac:dyDescent="0.35">
      <c r="A83" s="1"/>
      <c r="B83" s="1"/>
      <c r="C83" s="2"/>
      <c r="D83" s="1"/>
      <c r="T83" s="4"/>
      <c r="U83"/>
      <c r="V83"/>
      <c r="W83"/>
    </row>
    <row r="84" spans="1:23" x14ac:dyDescent="0.35">
      <c r="A84" s="1"/>
      <c r="B84" s="1"/>
      <c r="C84" s="2"/>
      <c r="D84" s="1"/>
      <c r="T84" s="4"/>
      <c r="U84"/>
      <c r="V84"/>
      <c r="W84"/>
    </row>
    <row r="85" spans="1:23" x14ac:dyDescent="0.35">
      <c r="A85" s="1"/>
      <c r="B85" s="1"/>
      <c r="C85" s="2"/>
      <c r="D85" s="1"/>
      <c r="T85" s="4"/>
      <c r="U85"/>
      <c r="V85"/>
      <c r="W85"/>
    </row>
    <row r="86" spans="1:23" x14ac:dyDescent="0.35">
      <c r="A86" s="1"/>
      <c r="B86" s="1"/>
      <c r="C86" s="2"/>
      <c r="D86" s="1"/>
      <c r="T86" s="4"/>
      <c r="U86"/>
      <c r="V86"/>
      <c r="W86"/>
    </row>
    <row r="87" spans="1:23" x14ac:dyDescent="0.35">
      <c r="A87" s="1"/>
      <c r="B87" s="1"/>
      <c r="C87" s="2"/>
      <c r="D87" s="1"/>
      <c r="T87" s="4"/>
      <c r="U87"/>
      <c r="V87"/>
      <c r="W87"/>
    </row>
    <row r="88" spans="1:23" x14ac:dyDescent="0.35">
      <c r="A88" s="1"/>
      <c r="B88" s="1"/>
      <c r="C88" s="2"/>
      <c r="D88" s="1"/>
      <c r="T88" s="4"/>
      <c r="U88"/>
      <c r="V88"/>
      <c r="W88"/>
    </row>
    <row r="89" spans="1:23" x14ac:dyDescent="0.35">
      <c r="A89" s="1"/>
      <c r="B89" s="1"/>
      <c r="C89" s="2"/>
      <c r="D89" s="1"/>
      <c r="T89" s="4"/>
      <c r="U89"/>
      <c r="V89"/>
      <c r="W89"/>
    </row>
    <row r="90" spans="1:23" x14ac:dyDescent="0.35">
      <c r="A90" s="1"/>
      <c r="B90" s="1"/>
      <c r="C90" s="2"/>
      <c r="D90" s="1"/>
      <c r="T90" s="4"/>
      <c r="U90"/>
      <c r="V90"/>
      <c r="W90"/>
    </row>
    <row r="91" spans="1:23" x14ac:dyDescent="0.35">
      <c r="A91" s="1"/>
      <c r="B91" s="1"/>
      <c r="C91" s="2"/>
      <c r="D91" s="1"/>
      <c r="T91" s="4"/>
      <c r="U91"/>
      <c r="V91"/>
      <c r="W91"/>
    </row>
    <row r="92" spans="1:23" x14ac:dyDescent="0.35">
      <c r="A92" s="1"/>
      <c r="B92" s="1"/>
      <c r="C92" s="2"/>
      <c r="D92" s="1"/>
      <c r="T92" s="4"/>
      <c r="U92"/>
      <c r="V92"/>
      <c r="W92"/>
    </row>
    <row r="93" spans="1:23" x14ac:dyDescent="0.35">
      <c r="A93" s="1"/>
      <c r="B93" s="1"/>
      <c r="C93" s="2"/>
      <c r="D93" s="1"/>
      <c r="T93" s="4"/>
      <c r="U93"/>
      <c r="V93"/>
      <c r="W93"/>
    </row>
    <row r="94" spans="1:23" x14ac:dyDescent="0.35">
      <c r="A94" s="1"/>
      <c r="B94" s="1"/>
      <c r="C94" s="2"/>
      <c r="D94" s="1"/>
      <c r="T94" s="4"/>
      <c r="U94"/>
      <c r="V94"/>
      <c r="W94"/>
    </row>
    <row r="95" spans="1:23" x14ac:dyDescent="0.35">
      <c r="A95" s="1"/>
      <c r="B95" s="1"/>
      <c r="C95" s="2"/>
      <c r="D95" s="1"/>
      <c r="T95" s="4"/>
      <c r="U95"/>
      <c r="V95"/>
      <c r="W95"/>
    </row>
    <row r="96" spans="1:23" x14ac:dyDescent="0.35">
      <c r="A96" s="1"/>
      <c r="B96" s="1"/>
      <c r="C96" s="2"/>
      <c r="D96" s="1"/>
      <c r="T96" s="4"/>
      <c r="U96"/>
      <c r="V96"/>
      <c r="W96"/>
    </row>
    <row r="97" spans="1:23" x14ac:dyDescent="0.35">
      <c r="A97" s="1"/>
      <c r="B97" s="1"/>
      <c r="C97" s="2"/>
      <c r="D97" s="1"/>
      <c r="T97" s="4"/>
      <c r="U97"/>
      <c r="V97"/>
      <c r="W97"/>
    </row>
    <row r="98" spans="1:23" x14ac:dyDescent="0.35">
      <c r="A98" s="1"/>
      <c r="B98" s="1"/>
      <c r="C98" s="2"/>
      <c r="D98" s="1"/>
      <c r="T98" s="4"/>
      <c r="U98"/>
      <c r="V98"/>
      <c r="W98"/>
    </row>
    <row r="99" spans="1:23" x14ac:dyDescent="0.35">
      <c r="A99" s="1"/>
      <c r="B99" s="1"/>
      <c r="C99" s="2"/>
      <c r="D99" s="1"/>
      <c r="T99" s="4"/>
      <c r="U99"/>
      <c r="V99"/>
      <c r="W99"/>
    </row>
    <row r="100" spans="1:23" x14ac:dyDescent="0.35">
      <c r="A100" s="1"/>
      <c r="B100" s="1"/>
      <c r="C100" s="2"/>
      <c r="D100" s="1"/>
      <c r="T100" s="4"/>
      <c r="U100"/>
      <c r="V100"/>
      <c r="W100"/>
    </row>
    <row r="101" spans="1:23" x14ac:dyDescent="0.35">
      <c r="A101" s="1"/>
      <c r="B101" s="1"/>
      <c r="C101" s="2"/>
      <c r="D101" s="1"/>
      <c r="T101" s="4"/>
      <c r="U101"/>
      <c r="V101"/>
      <c r="W101"/>
    </row>
    <row r="102" spans="1:23" x14ac:dyDescent="0.35">
      <c r="A102" s="1"/>
      <c r="B102" s="1"/>
      <c r="C102" s="2"/>
      <c r="D102" s="1"/>
      <c r="T102" s="4"/>
      <c r="U102"/>
      <c r="V102"/>
      <c r="W102"/>
    </row>
    <row r="103" spans="1:23" x14ac:dyDescent="0.35">
      <c r="A103" s="1"/>
      <c r="B103" s="1"/>
      <c r="C103" s="2"/>
      <c r="D103" s="1"/>
      <c r="T103" s="4"/>
      <c r="U103"/>
      <c r="V103"/>
      <c r="W103"/>
    </row>
    <row r="104" spans="1:23" x14ac:dyDescent="0.35">
      <c r="A104" s="1"/>
      <c r="B104" s="1"/>
      <c r="C104" s="2"/>
      <c r="D104" s="1"/>
      <c r="T104" s="4"/>
      <c r="U104"/>
      <c r="V104"/>
      <c r="W104"/>
    </row>
    <row r="105" spans="1:23" x14ac:dyDescent="0.35">
      <c r="A105" s="1"/>
      <c r="B105" s="1"/>
      <c r="C105" s="2"/>
      <c r="D105" s="1"/>
      <c r="T105" s="4"/>
      <c r="U105"/>
      <c r="V105"/>
      <c r="W105"/>
    </row>
    <row r="106" spans="1:23" x14ac:dyDescent="0.35">
      <c r="A106" s="1"/>
      <c r="B106" s="1"/>
      <c r="C106" s="2"/>
      <c r="D106" s="1"/>
      <c r="T106" s="4"/>
      <c r="U106"/>
      <c r="V106"/>
      <c r="W106"/>
    </row>
    <row r="107" spans="1:23" x14ac:dyDescent="0.35">
      <c r="A107" s="1"/>
      <c r="B107" s="1"/>
      <c r="C107" s="2"/>
      <c r="D107" s="1"/>
      <c r="T107" s="4"/>
      <c r="U107"/>
      <c r="V107"/>
      <c r="W107"/>
    </row>
    <row r="108" spans="1:23" x14ac:dyDescent="0.35">
      <c r="A108" s="1"/>
      <c r="B108" s="1"/>
      <c r="C108" s="2"/>
      <c r="D108" s="1"/>
      <c r="T108" s="4"/>
      <c r="U108"/>
      <c r="V108"/>
      <c r="W108"/>
    </row>
    <row r="109" spans="1:23" x14ac:dyDescent="0.35">
      <c r="A109" s="1"/>
      <c r="B109" s="1"/>
      <c r="C109" s="2"/>
      <c r="D109" s="1"/>
      <c r="T109" s="4"/>
      <c r="U109"/>
      <c r="V109"/>
      <c r="W109"/>
    </row>
    <row r="110" spans="1:23" x14ac:dyDescent="0.35">
      <c r="Q110"/>
      <c r="R110"/>
      <c r="S110" s="10"/>
      <c r="T110" s="39"/>
      <c r="U110"/>
      <c r="V110"/>
      <c r="W110"/>
    </row>
    <row r="111" spans="1:23" x14ac:dyDescent="0.35">
      <c r="Q111"/>
      <c r="R111"/>
      <c r="S111" s="10"/>
      <c r="T111" s="39"/>
      <c r="U111"/>
      <c r="V111"/>
      <c r="W111"/>
    </row>
    <row r="112" spans="1:23" x14ac:dyDescent="0.35">
      <c r="T112" s="39"/>
      <c r="U112"/>
      <c r="V112"/>
      <c r="W112"/>
    </row>
    <row r="113" spans="20:23" x14ac:dyDescent="0.35">
      <c r="T113" s="39"/>
      <c r="U113"/>
      <c r="V113"/>
      <c r="W113"/>
    </row>
    <row r="114" spans="20:23" x14ac:dyDescent="0.35">
      <c r="T114" s="39"/>
      <c r="U114"/>
      <c r="V114"/>
      <c r="W114"/>
    </row>
    <row r="115" spans="20:23" x14ac:dyDescent="0.35">
      <c r="T115" s="10"/>
      <c r="U115"/>
      <c r="V115"/>
      <c r="W115"/>
    </row>
    <row r="116" spans="20:23" x14ac:dyDescent="0.35">
      <c r="T116" s="10"/>
      <c r="U116"/>
      <c r="V116"/>
      <c r="W116"/>
    </row>
    <row r="117" spans="20:23" x14ac:dyDescent="0.35">
      <c r="T117" s="10"/>
      <c r="U117"/>
      <c r="V117"/>
      <c r="W117"/>
    </row>
    <row r="118" spans="20:23" x14ac:dyDescent="0.35">
      <c r="T118" s="10"/>
      <c r="U118"/>
      <c r="V118"/>
      <c r="W118"/>
    </row>
    <row r="119" spans="20:23" x14ac:dyDescent="0.35">
      <c r="T119" s="10"/>
      <c r="U119"/>
      <c r="V119"/>
      <c r="W119"/>
    </row>
    <row r="120" spans="20:23" x14ac:dyDescent="0.35">
      <c r="T120" s="10"/>
      <c r="U120"/>
      <c r="V120"/>
      <c r="W120"/>
    </row>
    <row r="121" spans="20:23" x14ac:dyDescent="0.35">
      <c r="T121" s="10"/>
      <c r="U121"/>
      <c r="V121"/>
      <c r="W121"/>
    </row>
    <row r="122" spans="20:23" x14ac:dyDescent="0.35">
      <c r="T122" s="10"/>
      <c r="U122"/>
      <c r="V122"/>
      <c r="W122"/>
    </row>
    <row r="123" spans="20:23" x14ac:dyDescent="0.35">
      <c r="T123" s="10"/>
      <c r="U123"/>
      <c r="V123"/>
      <c r="W123"/>
    </row>
    <row r="124" spans="20:23" x14ac:dyDescent="0.35">
      <c r="T124" s="10"/>
      <c r="U124"/>
      <c r="V124"/>
      <c r="W124"/>
    </row>
    <row r="125" spans="20:23" x14ac:dyDescent="0.35">
      <c r="T125"/>
      <c r="U125"/>
      <c r="V125"/>
      <c r="W125"/>
    </row>
    <row r="126" spans="20:23" x14ac:dyDescent="0.35">
      <c r="T126"/>
      <c r="U126"/>
      <c r="V126"/>
      <c r="W126"/>
    </row>
    <row r="127" spans="20:23" x14ac:dyDescent="0.35">
      <c r="T127"/>
      <c r="U127"/>
      <c r="V127"/>
      <c r="W127"/>
    </row>
    <row r="128" spans="20:23" x14ac:dyDescent="0.35">
      <c r="T128"/>
      <c r="U128"/>
      <c r="V128"/>
      <c r="W128"/>
    </row>
    <row r="129" spans="20:23" x14ac:dyDescent="0.35">
      <c r="T129"/>
      <c r="U129"/>
      <c r="V129"/>
      <c r="W129"/>
    </row>
    <row r="130" spans="20:23" x14ac:dyDescent="0.35">
      <c r="T130"/>
      <c r="U130"/>
      <c r="V130"/>
      <c r="W130"/>
    </row>
    <row r="131" spans="20:23" x14ac:dyDescent="0.35">
      <c r="T131"/>
      <c r="U131"/>
      <c r="V131"/>
      <c r="W131"/>
    </row>
    <row r="132" spans="20:23" x14ac:dyDescent="0.35">
      <c r="T132"/>
      <c r="U132"/>
      <c r="V132"/>
      <c r="W132"/>
    </row>
    <row r="133" spans="20:23" x14ac:dyDescent="0.35">
      <c r="T133"/>
      <c r="U133"/>
      <c r="V133"/>
      <c r="W133"/>
    </row>
    <row r="134" spans="20:23" x14ac:dyDescent="0.35">
      <c r="T134"/>
      <c r="U134"/>
      <c r="V134"/>
      <c r="W134"/>
    </row>
    <row r="135" spans="20:23" x14ac:dyDescent="0.35">
      <c r="T135"/>
      <c r="U135"/>
      <c r="V135"/>
      <c r="W135"/>
    </row>
  </sheetData>
  <phoneticPr fontId="12" type="noConversion"/>
  <conditionalFormatting sqref="F17:K109 M17:R109">
    <cfRule type="cellIs" dxfId="4" priority="1" stopIfTrue="1" operator="equal">
      <formula>100</formula>
    </cfRule>
  </conditionalFormatting>
  <pageMargins left="0.5" right="0.5" top="0.5" bottom="0.5" header="0.5" footer="0.5"/>
  <pageSetup scale="8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D46BE0-12B2-4FBA-B9FC-DB44575E9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1D872-80E5-4352-8074-56C8C1B224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Sport</vt:lpstr>
      <vt:lpstr>Free</vt:lpstr>
      <vt:lpstr>Rapid</vt:lpstr>
      <vt:lpstr>Finals-3x20</vt:lpstr>
      <vt:lpstr>3x20</vt:lpstr>
      <vt:lpstr>Finals-JrMPrn</vt:lpstr>
      <vt:lpstr>Finals-MPrn</vt:lpstr>
      <vt:lpstr>JrMPrn</vt:lpstr>
      <vt:lpstr>MPrn</vt:lpstr>
      <vt:lpstr>Finals-Jr3x40</vt:lpstr>
      <vt:lpstr>Jr3x40</vt:lpstr>
      <vt:lpstr>Finals-3x40</vt:lpstr>
      <vt:lpstr>3x40</vt:lpstr>
      <vt:lpstr>'3x20'!Print_Titles</vt:lpstr>
      <vt:lpstr>'3x40'!Print_Titles</vt:lpstr>
      <vt:lpstr>Free!Print_Titles</vt:lpstr>
    </vt:vector>
  </TitlesOfParts>
  <Company>USA Shooting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GA-2</dc:creator>
  <cp:lastModifiedBy>Reya Kempley</cp:lastModifiedBy>
  <cp:lastPrinted>2009-03-26T18:32:45Z</cp:lastPrinted>
  <dcterms:created xsi:type="dcterms:W3CDTF">2008-06-28T14:37:44Z</dcterms:created>
  <dcterms:modified xsi:type="dcterms:W3CDTF">2020-06-22T21:41:04Z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